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taumataarowai.sharepoint.com/sites/DMS_PMO/Project Documents/P30-NEPR 2024 - Network Environmental Performance Report 2024/Deliverables/01 Data Collection Template/"/>
    </mc:Choice>
  </mc:AlternateContent>
  <xr:revisionPtr revIDLastSave="0" documentId="8_{32D8043C-D389-4802-BA8A-2293223BFD8B}" xr6:coauthVersionLast="47" xr6:coauthVersionMax="47" xr10:uidLastSave="{00000000-0000-0000-0000-000000000000}"/>
  <workbookProtection workbookAlgorithmName="SHA-512" workbookHashValue="IVucUfYoUQpDVth9umNefDsVC69+JWnYAjyhisq5jIrMa37sIz2NVY3JhjOkUlrzxkN0kGVSfTWQIQqKKW4hBA==" workbookSaltValue="66O58apMED76UKTW3B2r2g==" workbookSpinCount="100000" lockStructure="1"/>
  <bookViews>
    <workbookView xWindow="23929" yWindow="-288" windowWidth="24267" windowHeight="13148" tabRatio="738" xr2:uid="{69BC770B-9666-423B-9794-45A2ADFBDAAC}"/>
  </bookViews>
  <sheets>
    <sheet name="User Guide" sheetId="1" r:id="rId1"/>
    <sheet name="Contact" sheetId="2" r:id="rId2"/>
    <sheet name="DW Organisation" sheetId="3" r:id="rId3"/>
    <sheet name="DW Networks" sheetId="4" r:id="rId4"/>
    <sheet name="DW Consents" sheetId="7" r:id="rId5"/>
    <sheet name="DW Abstraction" sheetId="12" r:id="rId6"/>
    <sheet name="WW Organisation" sheetId="5" r:id="rId7"/>
    <sheet name="WW Networks" sheetId="8" r:id="rId8"/>
    <sheet name="WW Consents" sheetId="11" r:id="rId9"/>
    <sheet name="Organisations" sheetId="9" state="hidden" r:id="rId10"/>
  </sheets>
  <definedNames>
    <definedName name="_xlnm._FilterDatabase" localSheetId="2" hidden="1">'DW Organisation'!$B$19:$L$74</definedName>
    <definedName name="_xlnm._FilterDatabase" localSheetId="9" hidden="1">Organisations!$A$3:$A$88</definedName>
    <definedName name="_xlnm.Print_Area" localSheetId="1">Contact!$A$1:$H$31</definedName>
    <definedName name="_xlnm.Print_Area" localSheetId="5">'DW Abstraction'!$A$1:$J$175</definedName>
    <definedName name="_xlnm.Print_Area" localSheetId="4">'DW Consents'!$A$1:$G$210</definedName>
    <definedName name="_xlnm.Print_Area" localSheetId="3">'DW Networks'!$B$1:$AX$99</definedName>
    <definedName name="_xlnm.Print_Area" localSheetId="2">'DW Organisation'!$B$1:$M$78</definedName>
    <definedName name="_xlnm.Print_Area" localSheetId="0">'User Guide'!$B$1:$I$60</definedName>
    <definedName name="_xlnm.Print_Area" localSheetId="8">'WW Consents'!$B$1:$H$188</definedName>
    <definedName name="_xlnm.Print_Area" localSheetId="7">'WW Networks'!$A$1:$R$82</definedName>
    <definedName name="_xlnm.Print_Area" localSheetId="6">'WW Organisation'!$B$1:$M$41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AT25" i="4"/>
  <c r="AT26" i="4"/>
  <c r="AT27" i="4"/>
  <c r="AT28" i="4"/>
  <c r="AT29" i="4"/>
  <c r="AT30" i="4"/>
  <c r="AT31" i="4"/>
  <c r="AT24" i="4"/>
  <c r="C14" i="2" l="1"/>
  <c r="D17" i="4" l="1"/>
  <c r="D14" i="12" l="1"/>
  <c r="D15" i="12" s="1"/>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0" i="4"/>
  <c r="AT61" i="4"/>
  <c r="AT62" i="4"/>
  <c r="AT63" i="4"/>
  <c r="AT64" i="4"/>
  <c r="AT65" i="4"/>
  <c r="AT66" i="4"/>
  <c r="AT67" i="4"/>
  <c r="AT68" i="4"/>
  <c r="AT69" i="4"/>
  <c r="AT70" i="4"/>
  <c r="AT71" i="4"/>
  <c r="AT72" i="4"/>
  <c r="AT73" i="4"/>
  <c r="AT74" i="4"/>
  <c r="I44" i="9"/>
  <c r="I43" i="9"/>
  <c r="I42" i="9"/>
  <c r="I41" i="9"/>
  <c r="E18" i="12" l="1"/>
  <c r="C17" i="11"/>
  <c r="C19" i="11" s="1"/>
  <c r="C17" i="8"/>
  <c r="C15" i="7"/>
  <c r="C16" i="7" s="1"/>
  <c r="C17" i="4"/>
  <c r="D18" i="8" l="1"/>
  <c r="C15" i="5"/>
  <c r="C16" i="3" l="1"/>
  <c r="D22" i="2" l="1"/>
  <c r="C22" i="2"/>
  <c r="D17" i="8"/>
  <c r="E17" i="8" s="1"/>
  <c r="D23" i="2"/>
  <c r="C19" i="4"/>
  <c r="C18" i="11"/>
  <c r="D24" i="2"/>
  <c r="C23" i="2" l="1"/>
  <c r="H9" i="9"/>
  <c r="G9" i="9" l="1"/>
  <c r="I9" i="9" l="1"/>
  <c r="C24" i="2"/>
  <c r="C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B40" authorId="0" shapeId="0" xr:uid="{A9A39960-755D-4C25-BBC9-FF1288BA005C}">
      <text>
        <r>
          <rPr>
            <b/>
            <sz val="9"/>
            <color indexed="81"/>
            <rFont val="Tahoma"/>
            <family val="2"/>
          </rPr>
          <t>'Notes' have been provided to help guide you through the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E10" authorId="0" shapeId="0" xr:uid="{C8D53D49-8CD0-4FC4-97B3-BF6915DD52D5}">
      <text>
        <r>
          <rPr>
            <b/>
            <sz val="11"/>
            <color indexed="81"/>
            <rFont val="Calibri"/>
            <family val="2"/>
            <scheme val="minor"/>
          </rPr>
          <t xml:space="preserve">• Organisational level: </t>
        </r>
        <r>
          <rPr>
            <sz val="11"/>
            <color indexed="81"/>
            <rFont val="Calibri"/>
            <family val="2"/>
            <scheme val="minor"/>
          </rPr>
          <t>some measures need to be reported at an organisation level, and data should be captured and reported at an aggregated level for all water services operated by the organisation, i.e.</t>
        </r>
        <r>
          <rPr>
            <b/>
            <sz val="11"/>
            <color indexed="81"/>
            <rFont val="Calibri"/>
            <family val="2"/>
            <scheme val="minor"/>
          </rPr>
          <t xml:space="preserve">
• for local councils or council-controlled organisations, </t>
        </r>
        <r>
          <rPr>
            <sz val="11"/>
            <color indexed="81"/>
            <rFont val="Calibri"/>
            <family val="2"/>
            <scheme val="minor"/>
          </rPr>
          <t>this relates to all water services operated across their district (previously described as ‘District level’),</t>
        </r>
        <r>
          <rPr>
            <b/>
            <sz val="11"/>
            <color indexed="81"/>
            <rFont val="Calibri"/>
            <family val="2"/>
            <scheme val="minor"/>
          </rPr>
          <t xml:space="preserve">
• for Government departments or the New Zealand Defence Force, </t>
        </r>
        <r>
          <rPr>
            <sz val="11"/>
            <color indexed="81"/>
            <rFont val="Calibri"/>
            <family val="2"/>
            <scheme val="minor"/>
          </rPr>
          <t>this relates to all water services operated by the department or agency (previously described as ‘Department level’).</t>
        </r>
      </text>
    </comment>
    <comment ref="C16" authorId="0" shapeId="0" xr:uid="{9566CFD2-7907-4B91-B024-84030062FA20}">
      <text>
        <r>
          <rPr>
            <b/>
            <sz val="11"/>
            <color indexed="81"/>
            <rFont val="Calibri"/>
            <family val="2"/>
            <scheme val="minor"/>
          </rPr>
          <t>This cell is populated based on the data you have entered below.</t>
        </r>
      </text>
    </comment>
    <comment ref="G19" authorId="0" shapeId="0" xr:uid="{1454ACDF-E41F-4B6E-B9B5-1FA0B385EF1F}">
      <text>
        <r>
          <rPr>
            <b/>
            <sz val="11"/>
            <color indexed="81"/>
            <rFont val="Calibri"/>
            <family val="2"/>
            <scheme val="minor"/>
          </rPr>
          <t>An example range is provided for your guidance, but if your value genuinely exceeds this, submit it anyway.</t>
        </r>
      </text>
    </comment>
    <comment ref="I19" authorId="0" shapeId="0" xr:uid="{1DF85A08-6A10-4F4F-87F0-918950E600D3}">
      <text>
        <r>
          <rPr>
            <b/>
            <sz val="11"/>
            <color indexed="81"/>
            <rFont val="Calibri"/>
            <family val="2"/>
            <scheme val="minor"/>
          </rPr>
          <t>NOTE: If data is not being submitted, provide details in the 'Comments' field as to why not, and/or how and when you intend to provide this in future years.</t>
        </r>
      </text>
    </comment>
    <comment ref="J19" authorId="0" shapeId="0" xr:uid="{CF78BF4C-EC66-43A7-9977-0B5E1F120EDE}">
      <text>
        <r>
          <rPr>
            <b/>
            <sz val="11"/>
            <color indexed="81"/>
            <rFont val="Calibri"/>
            <family val="2"/>
            <scheme val="minor"/>
          </rPr>
          <t xml:space="preserve">For each measure, you need to indicate your degree of ‘data confidence’. This acknowledges that not all techniques for measuring and collecting data are 100% reliable.
This is particularly important if your data is not supported by a formal data recording process, so please provide your best estimate, along with your ‘degree of confidence’. </t>
        </r>
      </text>
    </comment>
    <comment ref="E20" authorId="0" shapeId="0" xr:uid="{511D3CDB-09E3-4543-8B27-E4F22B40E3F9}">
      <text>
        <r>
          <rPr>
            <b/>
            <sz val="11"/>
            <color indexed="81"/>
            <rFont val="Calibri"/>
            <family val="2"/>
            <scheme val="minor"/>
          </rPr>
          <t>The number of distinct drinking water network supply systems, operated by a drinking water Network Operator.</t>
        </r>
      </text>
    </comment>
    <comment ref="E21" authorId="0" shapeId="0" xr:uid="{1E4E423F-743F-4B01-8840-1412F86B4299}">
      <text>
        <r>
          <rPr>
            <b/>
            <sz val="11"/>
            <color indexed="81"/>
            <rFont val="Calibri"/>
            <family val="2"/>
            <scheme val="minor"/>
          </rPr>
          <t>A drinking water treatment plant is defined as the location of equipment that directly enables any form of treatment that improves water quality, towards making the water safe to drink. Examples of water treatment plants include a cartridge filter, ultraviolet (UV) unit, a sand filter, a clarifier, or a chlorine dosing system. 
Where multiple treatment components are used in a collective process, or located in a common building, compound, or discrete geographic area, these are considered a single treatment plant.</t>
        </r>
      </text>
    </comment>
    <comment ref="E22" authorId="0" shapeId="0" xr:uid="{A69E5457-48B7-47FE-A436-1BF179408CB4}">
      <text>
        <r>
          <rPr>
            <b/>
            <sz val="11"/>
            <color indexed="81"/>
            <rFont val="Calibri"/>
            <family val="2"/>
            <scheme val="minor"/>
          </rPr>
          <t xml:space="preserve">The total number of drinking water supply reservoirs, operated by the Network Operator. This excludes raw water storage but includes bulk storage reservoirs and sub-surface suction tanks.
It includes distribution system reservoirs, tanks, treated water tanks, and reservoirs, but does not include bulk raw water storage facilities, or small break-pressure rural tanks. 
If one site or location has more than one tank or reservoir, then count each tank or reservoir separately. </t>
        </r>
      </text>
    </comment>
    <comment ref="E23" authorId="0" shapeId="0" xr:uid="{46A6741E-02E6-4B1A-B242-74C0D2078A9F}">
      <text>
        <r>
          <rPr>
            <b/>
            <sz val="11"/>
            <color indexed="81"/>
            <rFont val="Calibri"/>
            <family val="2"/>
            <scheme val="minor"/>
          </rPr>
          <t>This includes any pump stations used to deliver treated drinking water after the final stage of the water treatment process. 
It does not include pump stations as part of a treatment plant which only delivers treated water into the water distribution system.</t>
        </r>
      </text>
    </comment>
    <comment ref="E24" authorId="0" shapeId="0" xr:uid="{EDBC658F-2B9A-49EF-8E3A-4E1A828C0AF9}">
      <text>
        <r>
          <rPr>
            <b/>
            <sz val="11"/>
            <color indexed="81"/>
            <rFont val="Calibri"/>
            <family val="2"/>
            <scheme val="minor"/>
          </rPr>
          <t xml:space="preserve">Total length (in km) of public water mains, excluding private laterals. This includes all trunks, reticulation mains and service-leads up to the meter or point of supply for the supply of potable water. </t>
        </r>
      </text>
    </comment>
    <comment ref="E25" authorId="0" shapeId="0" xr:uid="{8254F147-B3DF-4EF5-863D-D5C474E70B08}">
      <text>
        <r>
          <rPr>
            <b/>
            <sz val="11"/>
            <color indexed="81"/>
            <rFont val="Calibri"/>
            <family val="2"/>
            <scheme val="minor"/>
          </rPr>
          <t>The volume of water (m³/year) imported from a separate supplier that is used to supply the drinking water network(s).
This is ‘Water Imported’ in terms of the standard water balance.</t>
        </r>
      </text>
    </comment>
    <comment ref="E26" authorId="0" shapeId="0" xr:uid="{3F52AEAA-3F84-4DEA-B05B-5439FD628C9C}">
      <text>
        <r>
          <rPr>
            <b/>
            <sz val="11"/>
            <color indexed="81"/>
            <rFont val="Calibri"/>
            <family val="2"/>
            <scheme val="minor"/>
          </rPr>
          <t>The volume of water (m³/year) provided by the Network Operator that is exported for use to other water networks. 
This is ‘Water Exported’ in terms of the standard water balance.</t>
        </r>
      </text>
    </comment>
    <comment ref="E27" authorId="0" shapeId="0" xr:uid="{77C9C844-EE84-4016-BF08-4E32609A46DB}">
      <text>
        <r>
          <rPr>
            <b/>
            <sz val="11"/>
            <color indexed="81"/>
            <rFont val="Calibri"/>
            <family val="2"/>
            <scheme val="minor"/>
          </rPr>
          <t>The median time from when a Network Operator receives notification of an ‘urgent fault’ or unplanned service interruption to a drinking water network, to when service personnel reach the site in response (hours).
An ‘urgent fault’ is one that directly results in a complete loss of service for one or more connections. For example, a complete interruption of supply, or provision of water that is not safe or likely to be unsafe to drink.
This measure only refers to confirmed faults with the network, not all customer complaints. For example, time taken to attend a customer complaint, that is later determined to be on the customer-side of the boundary does not need to be captured.
Extreme events, such as civil defence events may skew overall trends in performance. Any such events should be clearly identified in the comments section.</t>
        </r>
      </text>
    </comment>
    <comment ref="E28" authorId="0" shapeId="0" xr:uid="{697B68FE-C9B3-4F47-A4C6-716FF6BA5F73}">
      <text>
        <r>
          <rPr>
            <b/>
            <sz val="11"/>
            <color indexed="81"/>
            <rFont val="Calibri"/>
            <family val="2"/>
            <scheme val="minor"/>
          </rPr>
          <t>The median time from when a Network Operator receives notification of a non-urgent fault or unplanned service interruption to a drinking water network, to when service personnel reach the site in response.
A non-urgent fault is any fault that is not considered an urgent fault. 
Examples include, reduced pressure of supply, or an aesthetic issue with the water supply if it can be confirmed the water is still safe to drink.</t>
        </r>
      </text>
    </comment>
    <comment ref="E29" authorId="0" shapeId="0" xr:uid="{D80D4793-7B82-4C55-B2A2-0044AF49D0E4}">
      <text>
        <r>
          <rPr>
            <b/>
            <sz val="11"/>
            <color indexed="81"/>
            <rFont val="Calibri"/>
            <family val="2"/>
            <scheme val="minor"/>
          </rPr>
          <t>The median time from when a Network Operator receives notification of an urgent fault or unplanned service interruption (as per D-R1) to the time that service personnel confirm permanent return to service. A permanent resolution/return to service does not necessarily imply asset reinstatement, as this does not impact on the service itself. 
This measure only refers to confirmed faults with the network, not all customer complaints. 
For example, time taken to attend a customer complaint, that is later determined to be on the customer side of the boundary does not need to be captured.</t>
        </r>
      </text>
    </comment>
    <comment ref="E30" authorId="0" shapeId="0" xr:uid="{8CF0FA5C-B7DF-4B57-B21E-DDDF72CFE7FC}">
      <text>
        <r>
          <rPr>
            <b/>
            <sz val="11"/>
            <color indexed="81"/>
            <rFont val="Calibri"/>
            <family val="2"/>
            <scheme val="minor"/>
          </rPr>
          <t>The median time from when a Network Operator receives notification of a non-urgent fault or unplanned service interruption (as per D-R2) to the time that service personnel confirm permanent return to service. 
A permanent resolution and/or return to service does not necessarily imply asset reinstatement, as this does not impact on the service itself.</t>
        </r>
      </text>
    </comment>
    <comment ref="C31" authorId="0" shapeId="0" xr:uid="{B29B57FE-6390-47E2-99A7-E47ED01BB7D1}">
      <text>
        <r>
          <rPr>
            <b/>
            <sz val="9"/>
            <color indexed="81"/>
            <rFont val="Tahoma"/>
            <family val="2"/>
          </rPr>
          <t>A network interruption is any event causing a total loss (cessation or outage) of water supply.
An interruption can affect just one customer, or it can affect many customers, but it is only counted once: 
• Example: one break may affect 30 dwellings in a street, but only one interruption is recorded.  
• Do not count interruptions that occur after the customer’s water connection within privately owned pipes, or interruptions caused by meter or water restrictor replacement programmes.</t>
        </r>
      </text>
    </comment>
    <comment ref="E31" authorId="0" shapeId="0" xr:uid="{D46DCCCB-4CE7-4943-897A-2437635F8E31}">
      <text>
        <r>
          <rPr>
            <b/>
            <sz val="11"/>
            <color indexed="81"/>
            <rFont val="Calibri"/>
            <family val="2"/>
            <scheme val="minor"/>
          </rPr>
          <t>Total number of planned drinking water network interruptions for maintenance or renewal works, excluding water meter or water restrictor replacements.</t>
        </r>
      </text>
    </comment>
    <comment ref="E32" authorId="0" shapeId="0" xr:uid="{06F42BCD-4559-4DFD-8C29-84534B9CB918}">
      <text>
        <r>
          <rPr>
            <b/>
            <sz val="11"/>
            <color indexed="81"/>
            <rFont val="Calibri"/>
            <family val="2"/>
            <scheme val="minor"/>
          </rPr>
          <t xml:space="preserve">The number of unplanned interruptions to service caused by third parties i.e. not the Network Operator or its contractor(s). </t>
        </r>
      </text>
    </comment>
    <comment ref="E33" authorId="0" shapeId="0" xr:uid="{79DCF981-DA0D-4D47-8435-58A85F958FC6}">
      <text>
        <r>
          <rPr>
            <b/>
            <sz val="11"/>
            <color indexed="81"/>
            <rFont val="Calibri"/>
            <family val="2"/>
            <scheme val="minor"/>
          </rPr>
          <t>The total number of unplanned interruptions to the water supply, such as an asset failure in the public reticulated network.</t>
        </r>
      </text>
    </comment>
    <comment ref="E34" authorId="0" shapeId="0" xr:uid="{98E48707-08AD-4A08-BADA-275754FFB44D}">
      <text>
        <r>
          <rPr>
            <b/>
            <sz val="11"/>
            <color indexed="81"/>
            <rFont val="Calibri"/>
            <family val="2"/>
            <scheme val="minor"/>
          </rPr>
          <t>Total number of unplanned interruptions to the water supply which lasted longer than eight hours.</t>
        </r>
      </text>
    </comment>
    <comment ref="E35" authorId="0" shapeId="0" xr:uid="{137CD134-259B-4AAB-9B17-5C8D6E0FC82A}">
      <text>
        <r>
          <rPr>
            <b/>
            <sz val="11"/>
            <color indexed="81"/>
            <rFont val="Calibri"/>
            <family val="2"/>
            <scheme val="minor"/>
          </rPr>
          <t>The proportion (as a %) of pipes and associated equipment (both above-ground and underground), by length, that have received a condition grade using a standardised grading structure or methodology. 
All pipes and associated equipment that have received a condition grade should be included, regardless of the mix of attributes being used to assign the grades. For example, not only pipes assessed using direct inspection methods should be included, but also pipes that have received a condition grading based on interpolation of age or other factors. Provide information on the approach used to determine the condition grading in the comments field.</t>
        </r>
      </text>
    </comment>
    <comment ref="I35" authorId="0" shapeId="0" xr:uid="{401DBC38-9591-4271-B793-A8413F949FE7}">
      <text>
        <r>
          <rPr>
            <b/>
            <sz val="11"/>
            <color indexed="81"/>
            <rFont val="Calibri"/>
            <family val="2"/>
            <scheme val="minor"/>
          </rPr>
          <t>Provide information on the approach you used to determine the condition grading.</t>
        </r>
      </text>
    </comment>
    <comment ref="E36" authorId="0" shapeId="0" xr:uid="{B6786555-634F-40A3-A234-284DA8CC8636}">
      <text>
        <r>
          <rPr>
            <b/>
            <sz val="11"/>
            <color indexed="81"/>
            <rFont val="Calibri"/>
            <family val="2"/>
            <scheme val="minor"/>
          </rPr>
          <t>The proportion (as a %) of pipes and associated equipment (both above ground and underground), by length, that have received a poor or very poor condition grade. 
This value should be a percentage of all pipes, not a percentage of pipes that have received a condition assessment.
The definitions of poor, and very poor condition, should align with the definitions provided in the IPWEA’s International Infrastructure Management Manual.</t>
        </r>
      </text>
    </comment>
    <comment ref="E37" authorId="0" shapeId="0" xr:uid="{B4792FBC-7DB9-4782-8444-A2B5F8BB271F}">
      <text>
        <r>
          <rPr>
            <b/>
            <sz val="11"/>
            <color indexed="81"/>
            <rFont val="Calibri"/>
            <family val="2"/>
            <scheme val="minor"/>
          </rPr>
          <t xml:space="preserve">The weighted average age of all water pipes and associated equipment within all the Network Operators’ drinking water networks. 
This should be calculated by considering the length and age (in years) of pipes as follows:
</t>
        </r>
        <r>
          <rPr>
            <b/>
            <u/>
            <sz val="11"/>
            <color indexed="81"/>
            <rFont val="Calibri"/>
            <family val="2"/>
            <scheme val="minor"/>
          </rPr>
          <t>∑(length of pipe x age of pipe)</t>
        </r>
        <r>
          <rPr>
            <b/>
            <sz val="11"/>
            <color indexed="81"/>
            <rFont val="Calibri"/>
            <family val="2"/>
            <scheme val="minor"/>
          </rPr>
          <t xml:space="preserve">
          ∑length of pipe</t>
        </r>
      </text>
    </comment>
    <comment ref="E38" authorId="0" shapeId="0" xr:uid="{F11920A0-F9A2-4755-9E10-CFE4D8087801}">
      <text>
        <r>
          <rPr>
            <b/>
            <sz val="11"/>
            <color indexed="81"/>
            <rFont val="Calibri"/>
            <family val="2"/>
            <scheme val="minor"/>
          </rPr>
          <t>The proportion (as a %) of above-ground assets that have received a condition grade using a standardised grading structure or methodology.
Provide information on the approach used to determine the condition grading in the comments field.</t>
        </r>
      </text>
    </comment>
    <comment ref="I38" authorId="0" shapeId="0" xr:uid="{32119CBB-298A-433A-A59A-94E8079303B0}">
      <text>
        <r>
          <rPr>
            <b/>
            <sz val="11"/>
            <color indexed="81"/>
            <rFont val="Calibri"/>
            <family val="2"/>
            <scheme val="minor"/>
          </rPr>
          <t>Provide information on the approach used to determine the condition grading.</t>
        </r>
      </text>
    </comment>
    <comment ref="E39" authorId="0" shapeId="0" xr:uid="{2967E7E5-971C-4645-BAAF-BE5241D629E4}">
      <text>
        <r>
          <rPr>
            <b/>
            <sz val="11"/>
            <color indexed="81"/>
            <rFont val="Calibri"/>
            <family val="2"/>
            <scheme val="minor"/>
          </rPr>
          <t>The proportion (as a %) of above-ground assets that have received a poor or very poor condition, as per the International Infrastructure Management Manual, i.e.
• poor condition – consider renewal
• very poor condition – approaching unserviceable.</t>
        </r>
      </text>
    </comment>
    <comment ref="E40" authorId="0" shapeId="0" xr:uid="{FCC5329A-89E6-489E-9403-3F9F1D676FBC}">
      <text>
        <r>
          <rPr>
            <b/>
            <sz val="11"/>
            <color indexed="81"/>
            <rFont val="Calibri"/>
            <family val="2"/>
            <scheme val="minor"/>
          </rPr>
          <t>The total number of days when water restrictions were in place across some or all of the district or department area.</t>
        </r>
      </text>
    </comment>
    <comment ref="E41" authorId="0" shapeId="0" xr:uid="{AAC965E4-EE96-4D97-A1E7-202C35EEBB8A}">
      <text>
        <r>
          <rPr>
            <b/>
            <sz val="11"/>
            <color indexed="81"/>
            <rFont val="Calibri"/>
            <family val="2"/>
            <scheme val="minor"/>
          </rPr>
          <t>The proportion (as a %) of customers affected by water restrictions (with each individual connection counted as a connected property).  
For example, if a water supplier provides water to 4,000 connections, and 1,000 connections had water restrictions, this would be 25% (1,000/4,000).</t>
        </r>
      </text>
    </comment>
    <comment ref="E43" authorId="0" shapeId="0" xr:uid="{DBA88D1A-CE13-4FCC-806B-7BC9A0838DCD}">
      <text>
        <r>
          <rPr>
            <b/>
            <sz val="11"/>
            <color indexed="81"/>
            <rFont val="Calibri"/>
            <family val="2"/>
            <scheme val="minor"/>
          </rPr>
          <t xml:space="preserve">If the answer to D-R21, is yes, then what is the total % of key fire hydrants have been inspected within the last five years? (in accordance with Clause G5 of Appendix G Firefighting Water Supplies Code of Practice SNZ PAS 4509:2008).
e.g. if you test 20% of all hydrants every year, then you will have tested 100% of them within the last five-years
or, if you test 10% every year, then you will have tested 50% of them within the last five-years.
</t>
        </r>
        <r>
          <rPr>
            <sz val="11"/>
            <color indexed="81"/>
            <rFont val="Calibri"/>
            <family val="2"/>
            <scheme val="minor"/>
          </rPr>
          <t xml:space="preserve">
</t>
        </r>
      </text>
    </comment>
    <comment ref="I44" authorId="0" shapeId="0" xr:uid="{99E769F9-0057-4686-A9EC-10A59F7BC2D0}">
      <text>
        <r>
          <rPr>
            <b/>
            <sz val="11"/>
            <color indexed="81"/>
            <rFont val="Calibri"/>
            <family val="2"/>
            <scheme val="minor"/>
          </rPr>
          <t>Please provide comments.</t>
        </r>
      </text>
    </comment>
    <comment ref="E45" authorId="0" shapeId="0" xr:uid="{B93286FF-7331-43D1-9796-9EF90863B8C2}">
      <text>
        <r>
          <rPr>
            <b/>
            <sz val="11"/>
            <color indexed="81"/>
            <rFont val="Calibri"/>
            <family val="2"/>
            <scheme val="minor"/>
          </rPr>
          <t>The number of residential water meters installed. 
If a single meter is installed on a multi-unit complex, this is only counted as one meter.</t>
        </r>
      </text>
    </comment>
    <comment ref="H45" authorId="0" shapeId="0" xr:uid="{D618F010-4C26-4154-AEB3-76789591DC0E}">
      <text>
        <r>
          <rPr>
            <b/>
            <sz val="11"/>
            <color indexed="81"/>
            <rFont val="Calibri"/>
            <family val="2"/>
            <scheme val="minor"/>
          </rPr>
          <t>NOTE: This value should be less than the total No. of residential connections [D-EH1].
- see Network sheet.</t>
        </r>
      </text>
    </comment>
    <comment ref="E46" authorId="0" shapeId="0" xr:uid="{D9A0D6F3-B920-483A-8AAF-7D1FB419ABA8}">
      <text>
        <r>
          <rPr>
            <b/>
            <sz val="11"/>
            <color indexed="81"/>
            <rFont val="Calibri"/>
            <family val="2"/>
            <scheme val="minor"/>
          </rPr>
          <t>The number of non-residential water meters installed. 
If a commercial premises maintains multiple sub-meters within the tenancy and these are maintained by the water supplier each meter should be counted.</t>
        </r>
      </text>
    </comment>
    <comment ref="H46" authorId="0" shapeId="0" xr:uid="{52CEAD87-F04A-4FB9-B83C-C557EB00E02E}">
      <text>
        <r>
          <rPr>
            <b/>
            <sz val="11"/>
            <color indexed="81"/>
            <rFont val="Calibri"/>
            <family val="2"/>
            <scheme val="minor"/>
          </rPr>
          <t>NOTE: This value should be less than the total No. of non-residential connections  [D-EH2]
- see Network sheet.</t>
        </r>
      </text>
    </comment>
    <comment ref="E48" authorId="0" shapeId="0" xr:uid="{9C6A59E0-67EC-4BF1-B569-FB725E8BCAF0}">
      <text>
        <r>
          <rPr>
            <b/>
            <sz val="11"/>
            <color indexed="81"/>
            <rFont val="Calibri"/>
            <family val="2"/>
            <scheme val="minor"/>
          </rPr>
          <t>The frequency of calibration or verification of water abstraction meters (years).</t>
        </r>
      </text>
    </comment>
    <comment ref="E51" authorId="0" shapeId="0" xr:uid="{FA540CA9-DAD7-4B42-B2A0-71E3492EB98A}">
      <text>
        <r>
          <rPr>
            <b/>
            <sz val="11"/>
            <color indexed="81"/>
            <rFont val="Calibri"/>
            <family val="2"/>
            <scheme val="minor"/>
          </rPr>
          <t>The total amount of grid-sourced electricity (kWh/year) consumed by the drinking water network’s pumps, water treatment plants, and other network components. 
*Do not include electricity-use related to fleet vehicles or offices. If they cannot easily be separated, please provide an estimate and note this in the data confidence field.
*Do not include electricity generated onsite, for example through solar panels or micro-turbines.
*Do not include sources of energy other than electricity (including biomass, diesel, and gas). These should be separately reported in the field below.</t>
        </r>
      </text>
    </comment>
    <comment ref="E52" authorId="0" shapeId="0" xr:uid="{87A7ECAA-D7D9-489D-93AF-A19AAE898945}">
      <text>
        <r>
          <rPr>
            <b/>
            <sz val="11"/>
            <color indexed="81"/>
            <rFont val="Calibri"/>
            <family val="2"/>
            <scheme val="minor"/>
          </rPr>
          <t>The total energy consumed from external sources other than electricity, by water system pumps, water treatment plants, and other network components. This could include fuel provided by biomass, diesel, or gas.
*Do not include energy use related to fleet vehicles or offices.</t>
        </r>
      </text>
    </comment>
    <comment ref="E53" authorId="0" shapeId="0" xr:uid="{F65E2232-3781-4C28-BB30-118C6F2147A0}">
      <text>
        <r>
          <rPr>
            <b/>
            <sz val="11"/>
            <color indexed="81"/>
            <rFont val="Calibri"/>
            <family val="2"/>
            <scheme val="minor"/>
          </rPr>
          <t>The total amount of energy which is generated onsite. This could include energy generated by micro-turbines or through co-location of renewables on site. 
Include the source of energy generation in the comments section.</t>
        </r>
      </text>
    </comment>
    <comment ref="E58" authorId="0" shapeId="0" xr:uid="{0816652B-AE54-4BEF-809D-4BAEDFCC9261}">
      <text>
        <r>
          <rPr>
            <b/>
            <sz val="11"/>
            <color indexed="81"/>
            <rFont val="Calibri"/>
            <family val="2"/>
            <scheme val="minor"/>
          </rPr>
          <t>Critical assets are assets with financial, business, or service level consequences of failure high enough to justify a more rigorous approach to proactive inspection, maintenance, and renewal. This might include pumping stations, trunk mains, pipe-bridges, and service reservoirs.
There are no specific rules for identification of critical assets, so it is a matter of technical assessment and judgement, based on the level of risk arising and the consequences of failure.</t>
        </r>
      </text>
    </comment>
    <comment ref="I58" authorId="0" shapeId="0" xr:uid="{318054B5-1656-4BF4-9770-736A1B0A873E}">
      <text>
        <r>
          <rPr>
            <b/>
            <sz val="11"/>
            <color indexed="81"/>
            <rFont val="Calibri"/>
            <family val="2"/>
            <scheme val="minor"/>
          </rPr>
          <t>Please provide comments.</t>
        </r>
      </text>
    </comment>
    <comment ref="I59" authorId="0" shapeId="0" xr:uid="{C62109C4-07E1-4BB9-BF83-1934BBD2F32A}">
      <text>
        <r>
          <rPr>
            <b/>
            <sz val="11"/>
            <color indexed="81"/>
            <rFont val="Calibri"/>
            <family val="2"/>
            <scheme val="minor"/>
          </rPr>
          <t>Please provide comments.</t>
        </r>
      </text>
    </comment>
    <comment ref="I60" authorId="0" shapeId="0" xr:uid="{B90DAE7B-A50D-4A6E-A243-C8DBECFD5445}">
      <text>
        <r>
          <rPr>
            <b/>
            <sz val="11"/>
            <color indexed="81"/>
            <rFont val="Calibri"/>
            <family val="2"/>
            <scheme val="minor"/>
          </rPr>
          <t>Please provide comments.</t>
        </r>
      </text>
    </comment>
    <comment ref="I65" authorId="0" shapeId="0" xr:uid="{8B6E5A28-C0F8-486E-83B1-A41CEB152A88}">
      <text>
        <r>
          <rPr>
            <b/>
            <sz val="11"/>
            <color indexed="81"/>
            <rFont val="Calibri"/>
            <family val="2"/>
            <scheme val="minor"/>
          </rPr>
          <t>Please provide comments.</t>
        </r>
      </text>
    </comment>
    <comment ref="I68" authorId="0" shapeId="0" xr:uid="{5F0C6935-5A0E-4042-BBEC-380E5261461B}">
      <text>
        <r>
          <rPr>
            <b/>
            <sz val="11"/>
            <color indexed="81"/>
            <rFont val="Calibri"/>
            <family val="2"/>
            <scheme val="minor"/>
          </rPr>
          <t>Please provide comments.</t>
        </r>
      </text>
    </comment>
    <comment ref="E74" authorId="0" shapeId="0" xr:uid="{1135CCEB-C6D6-4EAC-BBA4-53D1761D63A2}">
      <text>
        <r>
          <rPr>
            <b/>
            <sz val="11"/>
            <color indexed="81"/>
            <rFont val="Calibri"/>
            <family val="2"/>
            <scheme val="minor"/>
          </rPr>
          <t>For CCOs this should be the total amount of drinking water revenue collected by the council(s) in all forms (including, but not limited to, volumetric charges, rates, targeted rates, development contributions).
If the total amount provided to fund the CCO for drinking water operations is different to this, further information should be provided in the comments field.</t>
        </r>
      </text>
    </comment>
    <comment ref="I74" authorId="0" shapeId="0" xr:uid="{1D7C693C-835D-41AA-8B0A-6FB8B5412B4A}">
      <text>
        <r>
          <rPr>
            <b/>
            <sz val="11"/>
            <color indexed="81"/>
            <rFont val="Calibri"/>
            <family val="2"/>
            <scheme val="minor"/>
          </rPr>
          <t>Please provide comments.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D9" authorId="0" shapeId="0" xr:uid="{30776993-3CA8-4791-9CC9-A5C249470989}">
      <text>
        <r>
          <rPr>
            <b/>
            <sz val="11"/>
            <color indexed="81"/>
            <rFont val="Calibri"/>
            <family val="2"/>
            <scheme val="minor"/>
          </rPr>
          <t xml:space="preserve">• Network level: some measures are to be reported at an individual network level. Data should be captured and reported for each individual network. </t>
        </r>
      </text>
    </comment>
    <comment ref="C17" authorId="0" shapeId="0" xr:uid="{F16DC9C0-3F9F-464E-825A-5CC79B7B61A0}">
      <text>
        <r>
          <rPr>
            <b/>
            <sz val="11"/>
            <color indexed="81"/>
            <rFont val="Calibri"/>
            <family val="2"/>
            <scheme val="minor"/>
          </rPr>
          <t>This cell is automatically populated for you, based on the data you have provided elsewhere.</t>
        </r>
      </text>
    </comment>
    <comment ref="D17" authorId="0" shapeId="0" xr:uid="{A65164C9-758B-4DA7-807C-AF6D72834935}">
      <text>
        <r>
          <rPr>
            <b/>
            <sz val="11"/>
            <color indexed="81"/>
            <rFont val="Calibri"/>
            <family val="2"/>
            <scheme val="minor"/>
          </rPr>
          <t>This cell is automatically populated for you, based on the data you have entered below.</t>
        </r>
      </text>
    </comment>
    <comment ref="E18" authorId="0" shapeId="0" xr:uid="{3A5281A8-F567-45BC-A05F-194B2B53D509}">
      <text>
        <r>
          <rPr>
            <b/>
            <sz val="11"/>
            <color indexed="81"/>
            <rFont val="Calibri"/>
            <family val="2"/>
            <scheme val="minor"/>
          </rPr>
          <t>This cell is automatically populated for you, based on the data you have entered below.</t>
        </r>
      </text>
    </comment>
    <comment ref="D21" authorId="0" shapeId="0" xr:uid="{34904E92-A832-429E-B249-B63EBB01746B}">
      <text>
        <r>
          <rPr>
            <b/>
            <sz val="11"/>
            <color indexed="81"/>
            <rFont val="Calibri"/>
            <family val="2"/>
            <scheme val="minor"/>
          </rPr>
          <t>Total number of physical points where water is abstracted to supply the network. This may include multiple bores, or multiple abstraction points within the same surface water body. May also include multiple different water sources, including groundwater and surface water.</t>
        </r>
      </text>
    </comment>
    <comment ref="F21" authorId="0" shapeId="0" xr:uid="{A1DE0044-9117-44CB-BF0D-94E668A74846}">
      <text>
        <r>
          <rPr>
            <b/>
            <sz val="11"/>
            <color indexed="81"/>
            <rFont val="Calibri"/>
            <family val="2"/>
            <scheme val="minor"/>
          </rPr>
          <t>Select the 'primary source' for each network.
Please add any other sources in comments section below.</t>
        </r>
      </text>
    </comment>
    <comment ref="H21" authorId="0" shapeId="0" xr:uid="{3F359065-D137-4A37-8D91-9C35D83C0043}">
      <text>
        <r>
          <rPr>
            <b/>
            <sz val="11"/>
            <color indexed="81"/>
            <rFont val="Calibri"/>
            <family val="2"/>
            <scheme val="minor"/>
          </rPr>
          <t>Total number of residential connections serviced by a reticulated drinking water network.</t>
        </r>
      </text>
    </comment>
    <comment ref="J21" authorId="0" shapeId="0" xr:uid="{1D17053D-FABC-4AA0-A99E-EB1472AC7A13}">
      <text>
        <r>
          <rPr>
            <b/>
            <sz val="11"/>
            <color indexed="81"/>
            <rFont val="Calibri"/>
            <family val="2"/>
            <scheme val="minor"/>
          </rPr>
          <t xml:space="preserve">Total number of non-residential connections serviced by a reticulated drinking water network.
'Non-residential' is defined as any business or other activity that is not identified as residential. </t>
        </r>
      </text>
    </comment>
    <comment ref="L21" authorId="0" shapeId="0" xr:uid="{37116B83-D016-4586-A926-8C0FB7786C6D}">
      <text>
        <r>
          <rPr>
            <b/>
            <sz val="11"/>
            <color indexed="81"/>
            <rFont val="Calibri"/>
            <family val="2"/>
            <scheme val="minor"/>
          </rPr>
          <t>Total number of consumers served by each drinking water network. 
This should be consistent with values entered in our database (Hinekōrako), and calculated using the approach specified in the guide.</t>
        </r>
      </text>
    </comment>
    <comment ref="N21" authorId="0" shapeId="0" xr:uid="{6C201304-911E-4C4F-8C85-512217739076}">
      <text>
        <r>
          <rPr>
            <b/>
            <sz val="11"/>
            <color indexed="81"/>
            <rFont val="Calibri"/>
            <family val="2"/>
            <scheme val="minor"/>
          </rPr>
          <t>Total volume of water (m³/year) supplied in the area under the Network Operator’s jurisdiction.</t>
        </r>
      </text>
    </comment>
    <comment ref="P21" authorId="0" shapeId="0" xr:uid="{03C21F1A-D269-4639-BCC5-44AFFB51E86D}">
      <text>
        <r>
          <rPr>
            <b/>
            <sz val="11"/>
            <color indexed="81"/>
            <rFont val="Calibri"/>
            <family val="2"/>
            <scheme val="minor"/>
          </rPr>
          <t>The water consumption (m³/year) for non-residential properties, including rural and agricultural uses, and outdoor areas.
If rural schemes include a known number of residential properties, which are not separately metered. An estimate of residential consumption should be subtracted from non-residential water consumption. This water use can be determined by multiplying the number of residential properties in the rural scheme, by the estimated average daily residential water consumption.
If multiple networks are operated, provide information for each network separately.</t>
        </r>
      </text>
    </comment>
    <comment ref="R21" authorId="0" shapeId="0" xr:uid="{49C33500-1787-46FF-A8F2-CBC4316BE9C7}">
      <text>
        <r>
          <rPr>
            <b/>
            <sz val="11"/>
            <color indexed="81"/>
            <rFont val="Calibri"/>
            <family val="2"/>
            <scheme val="minor"/>
          </rPr>
          <t>Total amount of sludge produced (tonnes/year) from the removal of sediment and algae in the raw water and from coagulation of dissolved minerals and use of coagulation and flocculation chemicals, from the treatment of raw water.</t>
        </r>
      </text>
    </comment>
    <comment ref="T21" authorId="0" shapeId="0" xr:uid="{66227A52-F3C5-4FBB-A78C-E7BC5C6CECB9}">
      <text>
        <r>
          <rPr>
            <b/>
            <sz val="11"/>
            <color indexed="81"/>
            <rFont val="Calibri"/>
            <family val="2"/>
            <scheme val="minor"/>
          </rPr>
          <t>Total amount of water (m3/year) pumped backward through filter media etc as part of the treatment of raw water.</t>
        </r>
      </text>
    </comment>
    <comment ref="V21" authorId="0" shapeId="0" xr:uid="{F9B023FC-422C-4D3B-BE3A-DE11BD8BBD12}">
      <text>
        <r>
          <rPr>
            <b/>
            <sz val="11"/>
            <color indexed="81"/>
            <rFont val="Calibri"/>
            <family val="2"/>
            <scheme val="minor"/>
          </rPr>
          <t>Total amount of screenings (tonnes/year), such as rags, paper, plastics, gravel and metals, removed as part of the treatment of raw water.</t>
        </r>
      </text>
    </comment>
    <comment ref="X21" authorId="0" shapeId="0" xr:uid="{0F77B81C-E28B-4093-B991-964A1CBFA46C}">
      <text>
        <r>
          <rPr>
            <b/>
            <sz val="11"/>
            <color indexed="81"/>
            <rFont val="Calibri"/>
            <family val="2"/>
            <scheme val="minor"/>
          </rPr>
          <t>Select the primary route where by-products (such as sludge, backwash and screenings) are disposed to.
If there are several different routes, select the primary route and provide further information about other routes in the comments field.</t>
        </r>
      </text>
    </comment>
    <comment ref="AA21" authorId="0" shapeId="0" xr:uid="{00B4432A-C467-40BB-87C1-6B9B168884C1}">
      <text>
        <r>
          <rPr>
            <b/>
            <sz val="11"/>
            <color indexed="81"/>
            <rFont val="Calibri"/>
            <family val="2"/>
            <scheme val="minor"/>
          </rPr>
          <t>Please add an explanation in the comments field.
NOTE: In some instances, e.g. where water is sourced from a bore, the answer may legitimately be "N/A".</t>
        </r>
      </text>
    </comment>
    <comment ref="AD21" authorId="0" shapeId="0" xr:uid="{5D3EB89D-CB56-49B7-8962-4B9D8A24CF35}">
      <text>
        <r>
          <rPr>
            <b/>
            <sz val="11"/>
            <color indexed="81"/>
            <rFont val="Calibri"/>
            <family val="2"/>
            <scheme val="minor"/>
          </rPr>
          <t>Please add an explanation in the comments field, about preventing fish from entering the network infrastructure.
NOTE: In some instances, e.g. where water is sourced from a bore, the answer may legitimately be "N/A".</t>
        </r>
      </text>
    </comment>
    <comment ref="AG21" authorId="0" shapeId="0" xr:uid="{363FE679-28AA-4AA8-97CD-27649D692917}">
      <text>
        <r>
          <rPr>
            <b/>
            <sz val="11"/>
            <color indexed="81"/>
            <rFont val="Calibri"/>
            <family val="2"/>
            <scheme val="minor"/>
          </rPr>
          <t>Methods for calculating the average distribution system pressure are outlined in Appendix E of the Water New Zealand: Water Loss Guidelines February 2010.
If multiple drinking water networks are operated, provide information for each network separately.</t>
        </r>
      </text>
    </comment>
    <comment ref="AI21" authorId="0" shapeId="0" xr:uid="{4689041D-CEBD-40F9-886E-EAA0E0B3D04E}">
      <text>
        <r>
          <rPr>
            <b/>
            <sz val="11"/>
            <color indexed="81"/>
            <rFont val="Calibri"/>
            <family val="2"/>
            <scheme val="minor"/>
          </rPr>
          <t xml:space="preserve">A 'reference level' may have been set to respond to customer levels of service, or for backflow prevention, or to meet firefighting requirements. 
If yes, please provide comments below. </t>
        </r>
      </text>
    </comment>
    <comment ref="AK21" authorId="0" shapeId="0" xr:uid="{405A17B7-2F42-4382-8C19-F03DD42ED93C}">
      <text>
        <r>
          <rPr>
            <b/>
            <sz val="11"/>
            <color indexed="81"/>
            <rFont val="Calibri"/>
            <family val="2"/>
            <scheme val="minor"/>
          </rPr>
          <t>If a reference pressure level has been set, please provide this (in kPa).</t>
        </r>
      </text>
    </comment>
    <comment ref="AM21" authorId="0" shapeId="0" xr:uid="{BDCE728A-5987-410B-AF39-6D78ADBE4DA6}">
      <text>
        <r>
          <rPr>
            <b/>
            <sz val="11"/>
            <color indexed="81"/>
            <rFont val="Calibri"/>
            <family val="2"/>
            <scheme val="minor"/>
          </rPr>
          <t>The total number of properties which are serviced at less than the reference pressure level.</t>
        </r>
      </text>
    </comment>
    <comment ref="AO21" authorId="0" shapeId="0" xr:uid="{0E7455C2-4889-4574-AAFC-4E05BCBE1D09}">
      <text>
        <r>
          <rPr>
            <b/>
            <sz val="11"/>
            <color indexed="81"/>
            <rFont val="Calibri"/>
            <family val="2"/>
            <scheme val="minor"/>
          </rPr>
          <t>The total loss of drinking water across the network (m3/year) is calculated as the difference between the System Input and the Authorised Consumption.</t>
        </r>
      </text>
    </comment>
    <comment ref="AQ21" authorId="0" shapeId="0" xr:uid="{C88F7FED-3C64-47F0-804F-9392A18B768D}">
      <text>
        <r>
          <rPr>
            <b/>
            <sz val="11"/>
            <color indexed="81"/>
            <rFont val="Calibri"/>
            <family val="2"/>
            <scheme val="minor"/>
          </rPr>
          <t>Refer to Water Balance Table:
'Real Losses' includes leaks, bursts, and overflows from systems, but does not include 'Apparent Losses', i.e. water which is used but is not paid for (such as theft or customer meter errors).</t>
        </r>
      </text>
    </comment>
    <comment ref="AS21" authorId="0" shapeId="0" xr:uid="{BFFE1180-43AC-4E4B-A0C8-4CD3B8AFF330}">
      <text>
        <r>
          <rPr>
            <b/>
            <sz val="11"/>
            <color indexed="81"/>
            <rFont val="Calibri"/>
            <family val="2"/>
            <scheme val="minor"/>
          </rPr>
          <t>You might want to refer to the 'Water Loss Guidelines' to help calculate the UARL.
This is optional, but if you enter a value here the ILI will be calculated for you automatically.</t>
        </r>
      </text>
    </comment>
    <comment ref="AT21" authorId="0" shapeId="0" xr:uid="{675B38FE-02D5-4438-B9B8-74F6FEB6AB24}">
      <text>
        <r>
          <rPr>
            <b/>
            <sz val="11"/>
            <color indexed="81"/>
            <rFont val="Calibri"/>
            <family val="2"/>
            <scheme val="minor"/>
          </rPr>
          <t xml:space="preserve">ILI = </t>
        </r>
        <r>
          <rPr>
            <b/>
            <u/>
            <sz val="11"/>
            <color indexed="81"/>
            <rFont val="Calibri"/>
            <family val="2"/>
            <scheme val="minor"/>
          </rPr>
          <t>CARL</t>
        </r>
        <r>
          <rPr>
            <b/>
            <sz val="11"/>
            <color indexed="81"/>
            <rFont val="Calibri"/>
            <family val="2"/>
            <scheme val="minor"/>
          </rPr>
          <t xml:space="preserve">
         UARL
</t>
        </r>
      </text>
    </comment>
    <comment ref="AV21" authorId="0" shapeId="0" xr:uid="{C7FA4DCB-4B9B-423B-A08A-F7A6EEE313D3}">
      <text>
        <r>
          <rPr>
            <b/>
            <sz val="11"/>
            <color indexed="81"/>
            <rFont val="Calibri"/>
            <family val="2"/>
            <scheme val="minor"/>
          </rPr>
          <t>If water consumption results (based on residential water metering) are not available, provide median water use per connection.
If multiple networks are operated, provide information for each network separately.</t>
        </r>
      </text>
    </comment>
    <comment ref="AT22" authorId="0" shapeId="0" xr:uid="{CEF78E79-7CFA-4B24-8610-4DC4F1B0D517}">
      <text>
        <r>
          <rPr>
            <b/>
            <sz val="11"/>
            <color indexed="81"/>
            <rFont val="Calibri"/>
            <family val="2"/>
            <scheme val="minor"/>
          </rPr>
          <t>OPTIONS: 
1) If you have entered data for CARL and UARL, ILI will be automatically calculated for you.
2) Alternatively, you can enter a value for ILI here directly, if you want to.</t>
        </r>
      </text>
    </comment>
    <comment ref="B77" authorId="0" shapeId="0" xr:uid="{5A911AA0-09EC-481D-A99D-E31B702CFD19}">
      <text>
        <r>
          <rPr>
            <b/>
            <sz val="9"/>
            <color indexed="81"/>
            <rFont val="Tahoma"/>
            <family val="2"/>
          </rPr>
          <t>OPTIONAL: If you would like to add additional comments around any Measures on this page, please feel free to include them here.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C15" authorId="0" shapeId="0" xr:uid="{66149D48-E468-462B-97D7-DA7050F3CC3F}">
      <text>
        <r>
          <rPr>
            <b/>
            <sz val="11"/>
            <color indexed="81"/>
            <rFont val="Calibri"/>
            <family val="2"/>
            <scheme val="minor"/>
          </rPr>
          <t>This cell is automatically populated for you, based on the data you have entered below.</t>
        </r>
      </text>
    </comment>
    <comment ref="C16" authorId="0" shapeId="0" xr:uid="{84507414-979D-441C-852A-558367FA2B4A}">
      <text>
        <r>
          <rPr>
            <b/>
            <sz val="11"/>
            <color indexed="81"/>
            <rFont val="Calibri"/>
            <family val="2"/>
            <scheme val="minor"/>
          </rPr>
          <t>This cell is automatically populated for you, based on the data you have entered below.</t>
        </r>
      </text>
    </comment>
    <comment ref="B18" authorId="0" shapeId="0" xr:uid="{8904A478-54DF-4415-B167-D580BFF73EB9}">
      <text>
        <r>
          <rPr>
            <b/>
            <sz val="11"/>
            <color indexed="81"/>
            <rFont val="Calibri"/>
            <family val="2"/>
            <scheme val="minor"/>
          </rPr>
          <t>Provide each resource consent reference number, as issued by the regional council consent authority.</t>
        </r>
      </text>
    </comment>
    <comment ref="C18" authorId="0" shapeId="0" xr:uid="{0E716B84-BD0A-4F4A-A40B-751AE05C6054}">
      <text>
        <r>
          <rPr>
            <b/>
            <sz val="11"/>
            <color indexed="81"/>
            <rFont val="Calibri"/>
            <family val="2"/>
            <scheme val="minor"/>
          </rPr>
          <t>For each consent, describe what the consent relates to.</t>
        </r>
      </text>
    </comment>
    <comment ref="D18" authorId="0" shapeId="0" xr:uid="{60CE464D-8763-4C03-8B59-095634E1DACD}">
      <text>
        <r>
          <rPr>
            <b/>
            <sz val="11"/>
            <color indexed="81"/>
            <rFont val="Calibri"/>
            <family val="2"/>
            <scheme val="minor"/>
          </rPr>
          <t>Enter the expiry date for each consent relating to the drinking water network.
NOTE: the expiry date should still be provided, even if the consent has expired (as long as no replacement consent has been issued).
NOTE: If you are operating under s124 of the RMA, please explain this in the comments section.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D14" authorId="0" shapeId="0" xr:uid="{7A9E5ECD-6FC1-4F20-8F04-B172CBA4AAA9}">
      <text>
        <r>
          <rPr>
            <b/>
            <sz val="11"/>
            <color indexed="81"/>
            <rFont val="Calibri"/>
            <family val="2"/>
            <scheme val="minor"/>
          </rPr>
          <t>This cell is automatically populated for you, based on the data you have already provided.</t>
        </r>
      </text>
    </comment>
    <comment ref="D15" authorId="0" shapeId="0" xr:uid="{9DA4DF59-64D8-4BE6-BF44-A79F35E93D1E}">
      <text>
        <r>
          <rPr>
            <b/>
            <sz val="11"/>
            <color indexed="81"/>
            <rFont val="Calibri"/>
            <family val="2"/>
            <scheme val="minor"/>
          </rPr>
          <t>This cell is automatically populated for you, based on the data you have entered below.</t>
        </r>
      </text>
    </comment>
    <comment ref="B17" authorId="0" shapeId="0" xr:uid="{830979AC-F651-4556-84EC-E5B8FB71ADA7}">
      <text>
        <r>
          <rPr>
            <b/>
            <sz val="11"/>
            <color indexed="81"/>
            <rFont val="Calibri"/>
            <family val="2"/>
            <scheme val="minor"/>
          </rPr>
          <t>Provide each resource consent reference number as issued by the regional council consent authority.</t>
        </r>
      </text>
    </comment>
    <comment ref="C17" authorId="0" shapeId="0" xr:uid="{C39C3F46-C321-430E-9F0B-932283E22659}">
      <text>
        <r>
          <rPr>
            <b/>
            <sz val="11"/>
            <color indexed="81"/>
            <rFont val="Calibri"/>
            <family val="2"/>
            <scheme val="minor"/>
          </rPr>
          <t>The consented instantaneous rate (L/s) for each abstraction point.</t>
        </r>
      </text>
    </comment>
    <comment ref="D17" authorId="0" shapeId="0" xr:uid="{67FF48E8-296E-48BE-962D-289A7D52EE2B}">
      <text>
        <r>
          <rPr>
            <b/>
            <sz val="11"/>
            <color indexed="81"/>
            <rFont val="Calibri"/>
            <family val="2"/>
            <scheme val="minor"/>
          </rPr>
          <t>The maximum daily consented water-take volume (m3/day).</t>
        </r>
      </text>
    </comment>
    <comment ref="E17" authorId="0" shapeId="0" xr:uid="{E42976D7-D62A-4DD4-8CE8-FDB12CDEC1E1}">
      <text>
        <r>
          <rPr>
            <b/>
            <sz val="11"/>
            <color indexed="81"/>
            <rFont val="Calibri"/>
            <family val="2"/>
            <scheme val="minor"/>
          </rPr>
          <t>The maximum annual consented water-take volume (m3/year).</t>
        </r>
      </text>
    </comment>
    <comment ref="F17" authorId="0" shapeId="0" xr:uid="{993C4435-0392-4E5B-A436-B615A266147D}">
      <text>
        <r>
          <rPr>
            <b/>
            <sz val="11"/>
            <color indexed="81"/>
            <rFont val="Calibri"/>
            <family val="2"/>
            <scheme val="minor"/>
          </rPr>
          <t>Provide each resource consent reference number as issued by the regional council consent authority.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F9" authorId="0" shapeId="0" xr:uid="{BB1289A5-F5E7-4974-800B-E768D8F969B2}">
      <text>
        <r>
          <rPr>
            <b/>
            <sz val="11"/>
            <color indexed="81"/>
            <rFont val="Calibri"/>
            <family val="2"/>
            <scheme val="minor"/>
          </rPr>
          <t xml:space="preserve">• Organisational level: </t>
        </r>
        <r>
          <rPr>
            <sz val="11"/>
            <color indexed="81"/>
            <rFont val="Calibri"/>
            <family val="2"/>
            <scheme val="minor"/>
          </rPr>
          <t>some measures need to be reported at an organisation level, and data should be captured and reported at an aggregated level for all water services operated by the organisation, i.e.</t>
        </r>
        <r>
          <rPr>
            <b/>
            <sz val="11"/>
            <color indexed="81"/>
            <rFont val="Calibri"/>
            <family val="2"/>
            <scheme val="minor"/>
          </rPr>
          <t xml:space="preserve">
• for local councils or council-controlled organisations, </t>
        </r>
        <r>
          <rPr>
            <sz val="11"/>
            <color indexed="81"/>
            <rFont val="Calibri"/>
            <family val="2"/>
            <scheme val="minor"/>
          </rPr>
          <t>this relates to all water services operated across their district (previously described as ‘District level’),</t>
        </r>
        <r>
          <rPr>
            <b/>
            <sz val="11"/>
            <color indexed="81"/>
            <rFont val="Calibri"/>
            <family val="2"/>
            <scheme val="minor"/>
          </rPr>
          <t xml:space="preserve">
• for Government departments or the New Zealand Defence Force, </t>
        </r>
        <r>
          <rPr>
            <sz val="11"/>
            <color indexed="81"/>
            <rFont val="Calibri"/>
            <family val="2"/>
            <scheme val="minor"/>
          </rPr>
          <t>this relates to all water services operated by the department or agency (previously described as ‘Department level’).</t>
        </r>
      </text>
    </comment>
    <comment ref="C15" authorId="0" shapeId="0" xr:uid="{03764A07-138C-46B7-8AEB-F8A050610178}">
      <text>
        <r>
          <rPr>
            <b/>
            <sz val="11"/>
            <color indexed="81"/>
            <rFont val="Calibri"/>
            <family val="2"/>
            <scheme val="minor"/>
          </rPr>
          <t>This cell is automatically populated for you, based on the data you have entered below.</t>
        </r>
      </text>
    </comment>
    <comment ref="I17" authorId="0" shapeId="0" xr:uid="{85714F32-3E24-4A4B-91B9-C39A829EE07C}">
      <text>
        <r>
          <rPr>
            <b/>
            <sz val="9"/>
            <color indexed="81"/>
            <rFont val="Tahoma"/>
            <family val="2"/>
          </rPr>
          <t>NOTE: If data is not being submitted, provide details in the 'Comments' field as to why not, and/or how and when you intend to provide this in future years.</t>
        </r>
      </text>
    </comment>
    <comment ref="E18" authorId="0" shapeId="0" xr:uid="{8139EFE6-2642-445A-B499-0763D61286EC}">
      <text>
        <r>
          <rPr>
            <b/>
            <sz val="11"/>
            <color indexed="81"/>
            <rFont val="Calibri"/>
            <family val="2"/>
            <scheme val="minor"/>
          </rPr>
          <t>The total number of wastewater pump stations before the first stage of wastewater treatment processes transporting wastewater, regardless of whether the station is off or on the wastewater treatment plant site. 
Pump stations thereafter should be excluded as they are considered a component of the wastewater treatment plant.</t>
        </r>
      </text>
    </comment>
    <comment ref="E19" authorId="0" shapeId="0" xr:uid="{09DFBC99-339C-45DB-9195-7CE0C1DC3D66}">
      <text>
        <r>
          <rPr>
            <b/>
            <sz val="11"/>
            <color indexed="81"/>
            <rFont val="Calibri"/>
            <family val="2"/>
            <scheme val="minor"/>
          </rPr>
          <t>The total length of wastewater pipes (km) serviced by your network. NOTE: This includes W-A3, W-A4 and W-A5 as subsets.
This includes all trunks, reticulation mains and service-leads from the customer’s boundary. 
• Do not include lengths associated with customer’s water services, within private property boundaries.  
• Do not include disused pipe lengths, even if they are maintained for possible future use.</t>
        </r>
      </text>
    </comment>
    <comment ref="E20" authorId="0" shapeId="0" xr:uid="{ECF6A7EF-1AC1-4291-962C-9A4F94BCB9A0}">
      <text>
        <r>
          <rPr>
            <b/>
            <sz val="11"/>
            <color indexed="81"/>
            <rFont val="Calibri"/>
            <family val="2"/>
            <scheme val="minor"/>
          </rPr>
          <t>As above, for any pipes designed to receive both wastewater and stormwater.
These should also be included in the total length of wastewater pipes.</t>
        </r>
      </text>
    </comment>
    <comment ref="E21" authorId="0" shapeId="0" xr:uid="{256941EF-F41B-447B-AE59-A896193B6889}">
      <text>
        <r>
          <rPr>
            <b/>
            <sz val="11"/>
            <color indexed="81"/>
            <rFont val="Calibri"/>
            <family val="2"/>
            <scheme val="minor"/>
          </rPr>
          <t>The total length (km) of wastewater pipes which are positively-pressurised (i.e. using pumps rather than gravity). 
These should also be included in the total length of wastewater pipes.</t>
        </r>
      </text>
    </comment>
    <comment ref="E22" authorId="0" shapeId="0" xr:uid="{77901FB0-58A7-4243-8ABD-6116C1B072FD}">
      <text>
        <r>
          <rPr>
            <b/>
            <sz val="11"/>
            <color indexed="81"/>
            <rFont val="Calibri"/>
            <family val="2"/>
            <scheme val="minor"/>
          </rPr>
          <t>The total length (km) of wastewater pipes which are negatively-pressurised (i.e. using vacuum pumps). 
These should also be included in the total length of wastewater pipes.</t>
        </r>
      </text>
    </comment>
    <comment ref="E23" authorId="0" shapeId="0" xr:uid="{936484BF-DFFA-49E3-BFFC-CAC4DB2F7278}">
      <text>
        <r>
          <rPr>
            <b/>
            <sz val="11"/>
            <color indexed="81"/>
            <rFont val="Calibri"/>
            <family val="2"/>
            <scheme val="minor"/>
          </rPr>
          <t>The total number of WWTPs in your organisation.</t>
        </r>
        <r>
          <rPr>
            <sz val="11"/>
            <color indexed="81"/>
            <rFont val="Calibri"/>
            <family val="2"/>
            <scheme val="minor"/>
          </rPr>
          <t xml:space="preserve">
</t>
        </r>
      </text>
    </comment>
    <comment ref="C24" authorId="0" shapeId="0" xr:uid="{6968C4B2-84BD-4E9A-AE37-F6CEEE536482}">
      <text>
        <r>
          <rPr>
            <b/>
            <sz val="11"/>
            <color indexed="81"/>
            <rFont val="Calibri"/>
            <family val="2"/>
            <scheme val="minor"/>
          </rPr>
          <t>Note: The total number of residential connections provides a proxy for the number of wastewater serviced properties. 
The total number of connections should be determined by providing the total number of household units:
• Connected to the network operator’s network
• the subject of separate billing for the wastewater (fixed and/or consumption). 
Include your method for determining the number of serviced connections in multi-unit buildings in the comments field.
A single residential building will usually contain a single household unit. 
Multi-unit buildings should be counted, or estimated based on the number of separate household units. This may be determined based on the number of household units that are separately billed/rated. 
The approach used to determine this figure must be specified in the comments field. 
Example: a multi-unit apartment building with only one supply connection but with 100 apartments, each receiving a separate water charge or rates bill will be counted as 100. 
If a multi-unit complex (e.g. retirement village) receives a single bill but consists of multiple household units, these should be included where information is available to do so.
Include connections to non-rateable properties, but do not include vacant lots that are connected, or rated but unconnected properties.
The total number of non-residential connections serviced by a wastewater network, includes any businesses or other activities that are not identified as residential. 
Where a single non-residential connection services multiple tenancies, and multiple accounts are issued, the number of accounts (not the number of connections) should be recorded.</t>
        </r>
      </text>
    </comment>
    <comment ref="E24" authorId="0" shapeId="0" xr:uid="{D4087A74-36BB-464B-90A8-F45D1C297C9A}">
      <text>
        <r>
          <rPr>
            <b/>
            <sz val="11"/>
            <color indexed="81"/>
            <rFont val="Calibri"/>
            <family val="2"/>
            <scheme val="minor"/>
          </rPr>
          <t>The total number of residential connections to wastewater pipes which transfer wastewater via a natural downhill flow.</t>
        </r>
      </text>
    </comment>
    <comment ref="E25" authorId="0" shapeId="0" xr:uid="{3727283B-1774-4879-ADDE-0CFC8BBDCD9A}">
      <text>
        <r>
          <rPr>
            <b/>
            <sz val="11"/>
            <color indexed="81"/>
            <rFont val="Calibri"/>
            <family val="2"/>
            <scheme val="minor"/>
          </rPr>
          <t>The total number of residential connections to wastewater pipes which are positively-pressurised or use pumps.</t>
        </r>
      </text>
    </comment>
    <comment ref="E26" authorId="0" shapeId="0" xr:uid="{237C3617-D06A-4C38-A203-BE2313C09113}">
      <text>
        <r>
          <rPr>
            <b/>
            <sz val="11"/>
            <color indexed="81"/>
            <rFont val="Calibri"/>
            <family val="2"/>
            <scheme val="minor"/>
          </rPr>
          <t>The total number of residential connections to wastewater pipes which are negatively pressurised.</t>
        </r>
      </text>
    </comment>
    <comment ref="E27" authorId="0" shapeId="0" xr:uid="{6B4009B6-2749-4572-BA23-F241546C0AE0}">
      <text>
        <r>
          <rPr>
            <b/>
            <sz val="11"/>
            <color indexed="81"/>
            <rFont val="Calibri"/>
            <family val="2"/>
            <scheme val="minor"/>
          </rPr>
          <t>The total number of non-residential connections to pipes which transfer wastewater via a natural downhill flow.</t>
        </r>
      </text>
    </comment>
    <comment ref="E28" authorId="0" shapeId="0" xr:uid="{EB738BB7-C25E-4F18-B251-083154D04759}">
      <text>
        <r>
          <rPr>
            <b/>
            <sz val="11"/>
            <color indexed="81"/>
            <rFont val="Calibri"/>
            <family val="2"/>
            <scheme val="minor"/>
          </rPr>
          <t>The total number of non-residential connections to wastewater pipes which are positively-pressurised or use pumps.</t>
        </r>
      </text>
    </comment>
    <comment ref="E29" authorId="0" shapeId="0" xr:uid="{41A98CDF-DE57-4658-92FA-3ACA6DBB7D12}">
      <text>
        <r>
          <rPr>
            <b/>
            <sz val="11"/>
            <color indexed="81"/>
            <rFont val="Calibri"/>
            <family val="2"/>
            <scheme val="minor"/>
          </rPr>
          <t>The total number of non-residential connections to wastewater pipes which are negatively-pressurised.</t>
        </r>
      </text>
    </comment>
    <comment ref="E30" authorId="0" shapeId="0" xr:uid="{ED8734F4-A078-4003-B325-2436B2F3EB72}">
      <text>
        <r>
          <rPr>
            <b/>
            <sz val="11"/>
            <color indexed="81"/>
            <rFont val="Calibri"/>
            <family val="2"/>
            <scheme val="minor"/>
          </rPr>
          <t>The total number of residential consumers served by the wastewater network(s). 
Depending on the community size, and availability and confidence of data, this may be calculated using an approach similar that outlined on our website.</t>
        </r>
      </text>
    </comment>
    <comment ref="C31" authorId="0" shapeId="0" xr:uid="{C65B6295-EFE8-499B-85A7-255AF6F027C7}">
      <text>
        <r>
          <rPr>
            <b/>
            <sz val="11"/>
            <color indexed="81"/>
            <rFont val="Calibri"/>
            <family val="2"/>
            <scheme val="minor"/>
          </rPr>
          <t>NOTES:
• to be counted, an overflow needs to last at least three-minutes in duration to be classed as an event - this is to eliminate potential sensor 'noise',
• a monitored site which has overflowed within a single 24-hour period is counted as one event, 
• if an overflow continues for longer than 24-hours it will be counted as a separate overflow event for each 24-hour period,
• a new overflow event starts after a continuous 24-hour period without an overflow.</t>
        </r>
      </text>
    </comment>
    <comment ref="E32" authorId="0" shapeId="0" xr:uid="{B1391789-1793-46E7-85FA-EB5CFB17496A}">
      <text>
        <r>
          <rPr>
            <b/>
            <sz val="11"/>
            <color indexed="81"/>
            <rFont val="Calibri"/>
            <family val="2"/>
            <scheme val="minor"/>
          </rPr>
          <t xml:space="preserve">Supervisory control and data acquisition (SCADA) - is a system of software and hardware that allows organisations to monitor and control processes using real-time data - either locally or at remote locations. </t>
        </r>
      </text>
    </comment>
    <comment ref="E35" authorId="0" shapeId="0" xr:uid="{691E6ED7-58FE-4D40-B514-04BFDEEDC6C8}">
      <text>
        <r>
          <rPr>
            <b/>
            <sz val="11"/>
            <color indexed="81"/>
            <rFont val="Calibri"/>
            <family val="2"/>
            <scheme val="minor"/>
          </rPr>
          <t>Provide the total number of Trade waste consents or permits issued.</t>
        </r>
        <r>
          <rPr>
            <sz val="11"/>
            <color indexed="81"/>
            <rFont val="Calibri"/>
            <family val="2"/>
            <scheme val="minor"/>
          </rPr>
          <t xml:space="preserve">
</t>
        </r>
      </text>
    </comment>
    <comment ref="E36" authorId="0" shapeId="0" xr:uid="{28ABC112-9076-4E92-819C-D1B3C157F25E}">
      <text>
        <r>
          <rPr>
            <b/>
            <sz val="11"/>
            <color indexed="81"/>
            <rFont val="Calibri"/>
            <family val="2"/>
            <scheme val="minor"/>
          </rPr>
          <t>Critical assets are those for which the financial, business, or service level consequences of failure are sufficiently high, to justify a more rigorous approach to proactive inspection, maintenance and renewal (e.g. pumping stations, major collection wastewater pipes, or pipe-bridges).
There are no specific rules for the identification of critical assets, so it is a matter of technical assessment and judgement, based on the level of risk arising and the consequences of failure.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E10" authorId="0" shapeId="0" xr:uid="{7CE7F875-1827-4556-94A3-A04626F11F2D}">
      <text>
        <r>
          <rPr>
            <b/>
            <sz val="11"/>
            <color indexed="81"/>
            <rFont val="Calibri"/>
            <family val="2"/>
            <scheme val="minor"/>
          </rPr>
          <t xml:space="preserve">Network level: some measures are to be reported at an individual network level. Data should be captured and reported for each individual network. </t>
        </r>
      </text>
    </comment>
    <comment ref="C17" authorId="0" shapeId="0" xr:uid="{75673655-673B-4947-9E9B-80C17E709A84}">
      <text>
        <r>
          <rPr>
            <b/>
            <sz val="11"/>
            <color indexed="81"/>
            <rFont val="Calibri"/>
            <family val="2"/>
            <scheme val="minor"/>
          </rPr>
          <t>This cell is populated based on the data you have entered on the previous sheet.</t>
        </r>
      </text>
    </comment>
    <comment ref="D17" authorId="0" shapeId="0" xr:uid="{34736815-5054-4509-94F0-283DFCE8D2A8}">
      <text>
        <r>
          <rPr>
            <b/>
            <sz val="11"/>
            <color indexed="81"/>
            <rFont val="Calibri"/>
            <family val="2"/>
            <scheme val="minor"/>
          </rPr>
          <t>This cell is populated based on the data you have entered below.</t>
        </r>
      </text>
    </comment>
    <comment ref="D18" authorId="0" shapeId="0" xr:uid="{2EDF798D-CA9D-4B05-9EA7-61FAF186270A}">
      <text>
        <r>
          <rPr>
            <b/>
            <sz val="11"/>
            <color indexed="81"/>
            <rFont val="Calibri"/>
            <family val="2"/>
            <scheme val="minor"/>
          </rPr>
          <t>This cell is populated based on the data you have entered below.</t>
        </r>
      </text>
    </comment>
    <comment ref="B21" authorId="0" shapeId="0" xr:uid="{3AD2B81E-F54F-4B09-BC53-1F4E1E2B8F49}">
      <text>
        <r>
          <rPr>
            <b/>
            <sz val="11"/>
            <color indexed="81"/>
            <rFont val="Calibri"/>
            <family val="2"/>
            <scheme val="minor"/>
          </rPr>
          <t>Ideally this should be the same name as used in Hinekōrako as part of the wastewater register.</t>
        </r>
      </text>
    </comment>
    <comment ref="C21" authorId="0" shapeId="0" xr:uid="{249C6DCF-933F-44D5-BE93-F229CEE7F3ED}">
      <text>
        <r>
          <rPr>
            <b/>
            <sz val="11"/>
            <color indexed="81"/>
            <rFont val="Calibri"/>
            <family val="2"/>
            <scheme val="minor"/>
          </rPr>
          <t xml:space="preserve">• Primary treatment </t>
        </r>
        <r>
          <rPr>
            <sz val="11"/>
            <color indexed="81"/>
            <rFont val="Calibri"/>
            <family val="2"/>
            <scheme val="minor"/>
          </rPr>
          <t>usually involves the settling of particles and the floating of material such as fats, oils and greases to the surface.</t>
        </r>
        <r>
          <rPr>
            <b/>
            <sz val="11"/>
            <color indexed="81"/>
            <rFont val="Calibri"/>
            <family val="2"/>
            <scheme val="minor"/>
          </rPr>
          <t xml:space="preserve">
• Secondary treatment </t>
        </r>
        <r>
          <rPr>
            <sz val="11"/>
            <color indexed="81"/>
            <rFont val="Calibri"/>
            <family val="2"/>
            <scheme val="minor"/>
          </rPr>
          <t>is usually a biological treatment process, usually taking place in an aeration basin or oxidation pond, and may also include trickling filters.</t>
        </r>
        <r>
          <rPr>
            <b/>
            <sz val="11"/>
            <color indexed="81"/>
            <rFont val="Calibri"/>
            <family val="2"/>
            <scheme val="minor"/>
          </rPr>
          <t xml:space="preserve">
• Tertiary treatment </t>
        </r>
        <r>
          <rPr>
            <sz val="11"/>
            <color indexed="81"/>
            <rFont val="Calibri"/>
            <family val="2"/>
            <scheme val="minor"/>
          </rPr>
          <t xml:space="preserve">usually involves the removal of residual nutrients, micro-organisms/pathogens, or dissolved heavy metals and Nitrogen or Potassium-based chemicals, potentially with temperature stabilisation, some form of polisher/clarifier (coagulation and flocculation), or filtration, or UV disinfection. </t>
        </r>
      </text>
    </comment>
    <comment ref="E21" authorId="0" shapeId="0" xr:uid="{FCB54711-F186-45C9-A6BD-028A14113C71}">
      <text>
        <r>
          <rPr>
            <b/>
            <sz val="11"/>
            <color indexed="81"/>
            <rFont val="Calibri"/>
            <family val="2"/>
            <scheme val="minor"/>
          </rPr>
          <t>Where does your treated wastewater discharge to?</t>
        </r>
      </text>
    </comment>
    <comment ref="G21" authorId="0" shapeId="0" xr:uid="{41ADB6C5-BC08-495A-8AB9-6B14E8972D27}">
      <text>
        <r>
          <rPr>
            <b/>
            <sz val="11"/>
            <color indexed="81"/>
            <rFont val="Calibri"/>
            <family val="2"/>
            <scheme val="minor"/>
          </rPr>
          <t>• Note: there may be different approaches depending on the cause of the overflow (e.g. by blockages, by plant failure or equipment damage, or by capacity being exceeded in the wastewater network).
In the comments section, list those which  are permitted, controlled, discretionary, restricted, prohibited activity under regional plan, or resource consent required but no consent is held.</t>
        </r>
      </text>
    </comment>
    <comment ref="L21" authorId="0" shapeId="0" xr:uid="{EBF25805-82E2-4CF5-A9F0-1A540B23EB89}">
      <text>
        <r>
          <rPr>
            <b/>
            <sz val="11"/>
            <color indexed="81"/>
            <rFont val="Calibri"/>
            <family val="2"/>
            <scheme val="minor"/>
          </rPr>
          <t>The ratio of peak-flow (which might include any stormwater ingress) to nominal-flow.</t>
        </r>
      </text>
    </comment>
    <comment ref="N21" authorId="0" shapeId="0" xr:uid="{7DBD006C-78C5-47A0-8071-286BEB1E13E0}">
      <text>
        <r>
          <rPr>
            <b/>
            <sz val="11"/>
            <color indexed="81"/>
            <rFont val="Calibri"/>
            <family val="2"/>
            <scheme val="minor"/>
          </rPr>
          <t>The network should be designed to handle a certain capacity for diluted wastewater during high rainfall events. 
If the design is based on the frequency of overflows, then provide the Annual Exceedance Probability (%). Otherwise, specify the average nominal-flow and associated peaking factor used to determine peak-flows.
Include details of the approach and relevant units in the comments field.</t>
        </r>
      </text>
    </comment>
    <comment ref="P21" authorId="0" shapeId="0" xr:uid="{6C20F3A3-5092-4ADE-89CE-28B46D919061}">
      <text>
        <r>
          <rPr>
            <b/>
            <sz val="11"/>
            <color indexed="81"/>
            <rFont val="Calibri"/>
            <family val="2"/>
            <scheme val="minor"/>
          </rPr>
          <t>Describe the way in which you measure the rarity of a rainfall event e.g. using Average Recurrence Interval (ARI) or Annual Exceedance Probability (AEP) etc.</t>
        </r>
      </text>
    </comment>
    <comment ref="B68" authorId="0" shapeId="0" xr:uid="{0B1C75C0-3D8B-43C9-A407-0CBF2A4D0420}">
      <text>
        <r>
          <rPr>
            <b/>
            <sz val="9"/>
            <color indexed="81"/>
            <rFont val="Tahoma"/>
            <family val="2"/>
          </rPr>
          <t>OPTIONAL: If you would like to add additional comments around any Measures on this page, please feel free to include them here.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C17" authorId="0" shapeId="0" xr:uid="{396AE8A2-BC94-44CB-BA9A-F801D59566FA}">
      <text>
        <r>
          <rPr>
            <b/>
            <sz val="11"/>
            <color indexed="81"/>
            <rFont val="Calibri"/>
            <family val="2"/>
            <scheme val="minor"/>
          </rPr>
          <t>This cell is automatically populated for you, based on the data you have entered in the table below.</t>
        </r>
      </text>
    </comment>
    <comment ref="C18" authorId="0" shapeId="0" xr:uid="{11B6FBBE-9A2A-4FD9-9067-16E7D138C6A3}">
      <text>
        <r>
          <rPr>
            <b/>
            <sz val="11"/>
            <color indexed="81"/>
            <rFont val="Calibri"/>
            <family val="2"/>
            <scheme val="minor"/>
          </rPr>
          <t>This cell is automatically populated for you, based on the number of overflow consents you have entered in the table below.</t>
        </r>
      </text>
    </comment>
    <comment ref="C19" authorId="0" shapeId="0" xr:uid="{6EA533A5-6578-4504-B1DF-AB5219F758B2}">
      <text>
        <r>
          <rPr>
            <b/>
            <sz val="11"/>
            <color indexed="81"/>
            <rFont val="Calibri"/>
            <family val="2"/>
            <scheme val="minor"/>
          </rPr>
          <t>This cell is automatically populated for you, based on the data you have entered below.</t>
        </r>
      </text>
    </comment>
    <comment ref="B22" authorId="0" shapeId="0" xr:uid="{45D551F1-25FF-4E45-9A35-D7E4424A6EBD}">
      <text>
        <r>
          <rPr>
            <b/>
            <sz val="11"/>
            <color indexed="81"/>
            <rFont val="Calibri"/>
            <family val="2"/>
            <scheme val="minor"/>
          </rPr>
          <t>Provide each resource consent reference number, as issued by the regional council consent authority.</t>
        </r>
      </text>
    </comment>
    <comment ref="C22" authorId="0" shapeId="0" xr:uid="{DC08784A-4823-4AA3-99A0-B6DB8D2F83E1}">
      <text>
        <r>
          <rPr>
            <b/>
            <sz val="11"/>
            <color indexed="81"/>
            <rFont val="Calibri"/>
            <family val="2"/>
            <scheme val="minor"/>
          </rPr>
          <t>For each consent, select the 'primary' type of consent. 
If it relates to multiple types, please add details around other types in the comments field.</t>
        </r>
      </text>
    </comment>
    <comment ref="E22" authorId="0" shapeId="0" xr:uid="{97CF9293-1A86-472A-A3D0-26A16B93502E}">
      <text>
        <r>
          <rPr>
            <b/>
            <sz val="11"/>
            <color indexed="81"/>
            <rFont val="Calibri"/>
            <family val="2"/>
            <scheme val="minor"/>
          </rPr>
          <t xml:space="preserve">For each consent, select the status </t>
        </r>
      </text>
    </comment>
    <comment ref="G22" authorId="0" shapeId="0" xr:uid="{0FD9FCF4-2E85-47A8-9F7E-1CD7DE192682}">
      <text>
        <r>
          <rPr>
            <b/>
            <sz val="9"/>
            <color indexed="81"/>
            <rFont val="Tahoma"/>
            <family val="2"/>
          </rPr>
          <t>NOTE: If data is not being submitted, provide details in the 'Comments' field as to why not, and/or how and when you intend to provide this in future years.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Eddy Winter</author>
    <author>tc={B01C95D2-EB59-418A-AB6A-8DB2A60D3ED3}</author>
    <author>tc={7F2FE324-8066-4161-A87B-B7F4917F2664}</author>
  </authors>
  <commentList>
    <comment ref="C5" authorId="0" shapeId="0" xr:uid="{E1E0CB69-95D1-4AFA-A689-B77AC573F49A}">
      <text>
        <r>
          <rPr>
            <sz val="9"/>
            <color indexed="81"/>
            <rFont val="Tahoma"/>
            <family val="2"/>
          </rPr>
          <t>Auckland City Council (Watercare Services Limited) ACC-00001216
Auckland Council (excluding Watercare) ACC-00008580</t>
        </r>
      </text>
    </comment>
    <comment ref="F7" authorId="0" shapeId="0" xr:uid="{8DAD8C67-41DD-4248-BC94-57E6EBBEAA34}">
      <text>
        <r>
          <rPr>
            <b/>
            <sz val="9"/>
            <color indexed="81"/>
            <rFont val="Tahoma"/>
            <family val="2"/>
          </rPr>
          <t xml:space="preserve">For each measure, you need to indicate your degree of ‘data confidence’. This acknowledges that not all techniques for measuring and collecting data are 100% reliable.
This is particularly important if your data is not supported by a formal data recording process, so please provide your best estimate, along with your ‘degree of confidence’. </t>
        </r>
      </text>
    </comment>
    <comment ref="F25" authorId="0" shapeId="0" xr:uid="{1AA7ECD6-DECA-4479-84BD-1F7864F7FB4C}">
      <text>
        <r>
          <rPr>
            <b/>
            <sz val="9"/>
            <color indexed="81"/>
            <rFont val="Tahoma"/>
            <family val="2"/>
          </rPr>
          <t>• Note: there may be different approaches depending on the cause of the overflow (e.g. by blockages, by plant failure or equipment damage, or by capacity being exceeded in the wastewater network).
In the comments section, list those which  are permitted, controlled, discretionary, restricted, prohibited activity under regional plan, or resource consent required but no consent is held.</t>
        </r>
      </text>
    </comment>
    <comment ref="F31" authorId="1" shapeId="0" xr:uid="{B01C95D2-EB59-418A-AB6A-8DB2A60D3ED3}">
      <text>
        <t>[Threaded comment]
Your version of Excel allows you to read this threaded comment; however, any edits to it will get removed if the file is opened in a newer version of Excel. Learn more: https://go.microsoft.com/fwlink/?linkid=870924
Comment:
    @Edward Yong NOTE: a lot of these bands are deliberately 'broad' (it's better to get some data than none, even if it's a "bit" out-there) - feel free to comment/discuss if you think they're wrong
Reply:
    @Eddy Winter 
I have looked over all the numbers and made some edits. It is done.</t>
      </text>
    </comment>
    <comment ref="G31" authorId="2" shapeId="0" xr:uid="{7F2FE324-8066-4161-A87B-B7F4917F2664}">
      <text>
        <t>[Threaded comment]
Your version of Excel allows you to read this threaded comment; however, any edits to it will get removed if the file is opened in a newer version of Excel. Learn more: https://go.microsoft.com/fwlink/?linkid=870924
Comment:
    @Jim Graham  as per email - please see below the min/max ranges for each measure</t>
      </text>
    </comment>
  </commentList>
</comments>
</file>

<file path=xl/sharedStrings.xml><?xml version="1.0" encoding="utf-8"?>
<sst xmlns="http://schemas.openxmlformats.org/spreadsheetml/2006/main" count="1216" uniqueCount="625">
  <si>
    <t>NETWORK ENVIRONMENTAL PERFORMANCE REPORTING 2023/24</t>
  </si>
  <si>
    <t>HOW TO USE THIS TEMPLATE</t>
  </si>
  <si>
    <r>
      <t xml:space="preserve">• This template has been created for you to report your </t>
    </r>
    <r>
      <rPr>
        <b/>
        <sz val="11"/>
        <rFont val="Calibri"/>
        <family val="2"/>
        <scheme val="minor"/>
      </rPr>
      <t>2023/24 Network Environmental Performance Measures</t>
    </r>
    <r>
      <rPr>
        <sz val="11"/>
        <rFont val="Calibri"/>
        <family val="2"/>
        <scheme val="minor"/>
      </rPr>
      <t xml:space="preserve"> to Taumata Arowai.</t>
    </r>
  </si>
  <si>
    <r>
      <rPr>
        <sz val="11"/>
        <color theme="1"/>
        <rFont val="Calibri"/>
        <family val="2"/>
        <scheme val="minor"/>
      </rPr>
      <t>• Please refer to the</t>
    </r>
    <r>
      <rPr>
        <sz val="11"/>
        <color theme="10"/>
        <rFont val="Calibri"/>
        <family val="2"/>
        <scheme val="minor"/>
      </rPr>
      <t xml:space="preserve"> </t>
    </r>
    <r>
      <rPr>
        <b/>
        <u/>
        <sz val="11"/>
        <color theme="10"/>
        <rFont val="Calibri"/>
        <family val="2"/>
        <scheme val="minor"/>
      </rPr>
      <t xml:space="preserve">June 2024 Network Environmental Performance Measures and Guide </t>
    </r>
    <r>
      <rPr>
        <sz val="11"/>
        <color theme="1"/>
        <rFont val="Calibri"/>
        <family val="2"/>
        <scheme val="minor"/>
      </rPr>
      <t>for explanations, definitions and general help.</t>
    </r>
  </si>
  <si>
    <t>• You might also want to refer to the data template you sent us last year, as some of the data may be similar for this year's reporting.</t>
  </si>
  <si>
    <t>Next steps:</t>
  </si>
  <si>
    <t>1. Save this template into a suitable location on your server/system, and rename it according to your naming conventions.</t>
  </si>
  <si>
    <r>
      <t xml:space="preserve">• If you do not have a naming convention, we recommend the following: </t>
    </r>
    <r>
      <rPr>
        <b/>
        <sz val="11"/>
        <color theme="1"/>
        <rFont val="Calibri"/>
        <family val="2"/>
        <scheme val="minor"/>
      </rPr>
      <t>'NEPM 2023-24 [YOUR ORGANISATION]'</t>
    </r>
  </si>
  <si>
    <t>2. You will need to complete each of the following data input sheets:</t>
  </si>
  <si>
    <t>1. Contact details</t>
  </si>
  <si>
    <t>• Please enter your contact details for reference purposes.</t>
  </si>
  <si>
    <t>2. Drinking water measures: Organisation-level</t>
  </si>
  <si>
    <t>• Some measures need to be reported at an organisation level, and data should be provided/aggregated for all drinking water services operated by the organisation.</t>
  </si>
  <si>
    <t>3. Drinking water measures: Network-level</t>
  </si>
  <si>
    <t xml:space="preserve">• Some measures are to be reported at an individual network level. </t>
  </si>
  <si>
    <t>4. Drinking water measures: Resource consents</t>
  </si>
  <si>
    <t>• Please provide details around your resource consents.</t>
  </si>
  <si>
    <t>5. Drinking water measures: Abstraction points</t>
  </si>
  <si>
    <t>• Please provide details around your abstraction points.</t>
  </si>
  <si>
    <t>6. Wastewater measures: Organisation-level</t>
  </si>
  <si>
    <t>• Some measures need to be reported at an organisation level, and data should be provided/aggregated for all wastewater services operated by the organisation.</t>
  </si>
  <si>
    <t>7. Wastewater measures: Network-level</t>
  </si>
  <si>
    <t>8. Wastewater measures: Resource consents</t>
  </si>
  <si>
    <t>• Please provide details around your Resource Consents.</t>
  </si>
  <si>
    <t>3. Complete each sheet, and try to include data for each measure as completely and accurately as possible.</t>
  </si>
  <si>
    <t>• Please submit one collated spreadsheet per organisation.</t>
  </si>
  <si>
    <t>• Several fields use a 'drop-down' list for you to choose from. Click on the arrow to the right-hand-side of the cell and select your chosen value.</t>
  </si>
  <si>
    <t>• Some data fields are not required for Government Departments/NZDF - these will be blanked-out for you. You do not need to enter any data in these cells.</t>
  </si>
  <si>
    <t>• Please ensure you use the correct units of measure, as specified (e.g. pressure is measured in kPa NOT bar, atm, psi or metre-water). Just enter the value, as the units are already formatted for you.</t>
  </si>
  <si>
    <t>• An example/data range is provided for your guidance, but if your value genuinely exceeds this then submit your data as it applies to you.</t>
  </si>
  <si>
    <r>
      <t xml:space="preserve">• However, if data is outside of 'reasonable limits' you may receive a data-entry error message. Please double-check your units and values and try again.
• If you still have issues, please explain this in the comments field or contact us at </t>
    </r>
    <r>
      <rPr>
        <b/>
        <sz val="11"/>
        <color rgb="FF007E9E"/>
        <rFont val="Calibri"/>
        <family val="2"/>
        <scheme val="minor"/>
      </rPr>
      <t>measures@taumataarowai.govt.nz</t>
    </r>
  </si>
  <si>
    <t>• If you don’t know an answer, you might want to provide an estimate along with a 'low confidence-rating', rather than providing no data at all.</t>
  </si>
  <si>
    <t>• If data is not being submitted, provide details in the 'Comments' field as to why not, and/or when you intend to provide this in future years.</t>
  </si>
  <si>
    <t>• If data is not applicable or available please leave the cell blank (i.e. do not just enter a zero, unless it actually is a zero).</t>
  </si>
  <si>
    <t>• There are a number of cells with 'notes' to help guide you through the form - hover your mouse over any field with a red triangle in the top-right corner and the note should pop-out.
   NOTE: If you cannot see the notes automatically, click on the cell in question then press the 'Shift' button to reveal or hide the note.</t>
  </si>
  <si>
    <t>• Please only enter data in the green or grey cells (all green cells should be completed, grey cells are optional).</t>
  </si>
  <si>
    <t>4. Optional: assignment and data source fields</t>
  </si>
  <si>
    <t>• If there are multiple people across your organisation who are providing data, you might want to identify who they are, to keep track of who is providing what information for certain measures.</t>
  </si>
  <si>
    <t>• You can enter their name in the 'Assignment name' column, to help you keep track of who is doing what.</t>
  </si>
  <si>
    <t>• Share the document with them, and make sure that they have full access to the file location.</t>
  </si>
  <si>
    <t>• You may also want to make reference to your own internal 'data source' for some measures.</t>
  </si>
  <si>
    <t>• Both of these fields are marked in grey on the 'organisation' sheets, and are purely for you own use, if you want to use them.</t>
  </si>
  <si>
    <t>5. Submit data</t>
  </si>
  <si>
    <r>
      <t xml:space="preserve">• Once all the information is complete, send the completed form via email to </t>
    </r>
    <r>
      <rPr>
        <b/>
        <sz val="11"/>
        <color rgb="FF007E9E"/>
        <rFont val="Calibri"/>
        <family val="2"/>
      </rPr>
      <t>measures@taumataarowai.govt.nz</t>
    </r>
    <r>
      <rPr>
        <sz val="11"/>
        <color rgb="FF000000"/>
        <rFont val="Calibri"/>
        <family val="2"/>
      </rPr>
      <t xml:space="preserve"> by no later than </t>
    </r>
    <r>
      <rPr>
        <b/>
        <sz val="11"/>
        <color rgb="FF000000"/>
        <rFont val="Calibri"/>
        <family val="2"/>
      </rPr>
      <t xml:space="preserve">30 September 2024. </t>
    </r>
  </si>
  <si>
    <t>• If you have any questions, you can also contact us at this email address.</t>
  </si>
  <si>
    <t>Template Version number 3.3</t>
  </si>
  <si>
    <t>taumataarowai.govt.nz</t>
  </si>
  <si>
    <t>CONTACT DETAILS</t>
  </si>
  <si>
    <r>
      <t>• Please complete</t>
    </r>
    <r>
      <rPr>
        <b/>
        <sz val="11"/>
        <rFont val="Calibri"/>
        <family val="2"/>
        <scheme val="minor"/>
      </rPr>
      <t xml:space="preserve"> all of the green cells.</t>
    </r>
  </si>
  <si>
    <t>Organisation</t>
  </si>
  <si>
    <t>• Select the name of the organisation responsible for operating the network(s).</t>
  </si>
  <si>
    <t>Account ID</t>
  </si>
  <si>
    <t>• This cell is automatically populated for you, based on the data you entered above.</t>
  </si>
  <si>
    <t>Date submitted</t>
  </si>
  <si>
    <t>• Date you submitted this report to us (due before 30-September-24).</t>
  </si>
  <si>
    <t>Name</t>
  </si>
  <si>
    <t>• Contact name of person submitting this report (this is for internal-use only).</t>
  </si>
  <si>
    <t>Email</t>
  </si>
  <si>
    <t>• Contact Email address of person submitting this report( this is for internal-use only).</t>
  </si>
  <si>
    <t>% of form completed</t>
  </si>
  <si>
    <t>• This table is automatically populated for you, based on the data you enter throughout the form.</t>
  </si>
  <si>
    <t>Measures</t>
  </si>
  <si>
    <t>Drinking water</t>
  </si>
  <si>
    <t>Wastewater</t>
  </si>
  <si>
    <t>Organisational level measures</t>
  </si>
  <si>
    <t>Network level measures</t>
  </si>
  <si>
    <t>Resource consents</t>
  </si>
  <si>
    <t>Overall</t>
  </si>
  <si>
    <t>DRINKING WATER MEASURES: ORGANISATIONAL-LEVEL</t>
  </si>
  <si>
    <t>• Complete this page for all Organisational-level measures: try to ensure that each measure has data which is as complete and accurate as possible.</t>
  </si>
  <si>
    <t>• If data is not applicable, or not available, leave the cell blank (i.e. do not enter a zero).</t>
  </si>
  <si>
    <t>• Please only enter data in the green or grey cells.</t>
  </si>
  <si>
    <t>% of page completed</t>
  </si>
  <si>
    <t>Outcome</t>
  </si>
  <si>
    <t>Performance measure</t>
  </si>
  <si>
    <t>Ref. code</t>
  </si>
  <si>
    <t>Data points</t>
  </si>
  <si>
    <t>Units</t>
  </si>
  <si>
    <t>Example or expected range</t>
  </si>
  <si>
    <t>Result</t>
  </si>
  <si>
    <t>Comments; optional, where applicable, or if results are not being submitted</t>
  </si>
  <si>
    <t>Data confidence
(select)</t>
  </si>
  <si>
    <t>Assignment name (optional)</t>
  </si>
  <si>
    <t>Data source (optional)</t>
  </si>
  <si>
    <t>General asset information</t>
  </si>
  <si>
    <t>Drinking water network information</t>
  </si>
  <si>
    <t>D-A1</t>
  </si>
  <si>
    <t>Number of drinking water networks</t>
  </si>
  <si>
    <t>number</t>
  </si>
  <si>
    <t>1 to 10</t>
  </si>
  <si>
    <t>D-A2</t>
  </si>
  <si>
    <t>Number of drinking water treatment plants</t>
  </si>
  <si>
    <t>D-A3</t>
  </si>
  <si>
    <t>Number of reservoirs</t>
  </si>
  <si>
    <t>0 to 10</t>
  </si>
  <si>
    <t>D-A4</t>
  </si>
  <si>
    <t>Number of pump stations</t>
  </si>
  <si>
    <t>1 to 100</t>
  </si>
  <si>
    <t>D-A5</t>
  </si>
  <si>
    <t>Total length of drinking water pipe</t>
  </si>
  <si>
    <t>km</t>
  </si>
  <si>
    <t>Less than 1,000km</t>
  </si>
  <si>
    <t>Environmental and public health is protected</t>
  </si>
  <si>
    <t>Volume of water abstracted</t>
  </si>
  <si>
    <t>D-EH5</t>
  </si>
  <si>
    <t xml:space="preserve">Water imported from other suppliers </t>
  </si>
  <si>
    <t>m3/year</t>
  </si>
  <si>
    <t>0 to 10,000 m3/year</t>
  </si>
  <si>
    <t>D-EH6</t>
  </si>
  <si>
    <t>Water exported to other suppliers</t>
  </si>
  <si>
    <t>0 to 10,000 m3</t>
  </si>
  <si>
    <t>Services are reliable</t>
  </si>
  <si>
    <t>Fault attendance and resolution</t>
  </si>
  <si>
    <t>D-R1</t>
  </si>
  <si>
    <t>Median time to attend to an urgent fault</t>
  </si>
  <si>
    <t>hours</t>
  </si>
  <si>
    <t>D-R2</t>
  </si>
  <si>
    <t>Median time to attend to a non-urgent fault</t>
  </si>
  <si>
    <t>D-R3</t>
  </si>
  <si>
    <t>Median time to resolve an urgent fault</t>
  </si>
  <si>
    <t>D-R4</t>
  </si>
  <si>
    <t>Median time to resolve a non-urgent fault</t>
  </si>
  <si>
    <t>System interruptions</t>
  </si>
  <si>
    <t>D-R5</t>
  </si>
  <si>
    <t>Number of planned interruptions</t>
  </si>
  <si>
    <t>D-R6</t>
  </si>
  <si>
    <t>Number of Third-party incidents</t>
  </si>
  <si>
    <t>D-R7</t>
  </si>
  <si>
    <t>Number of unplanned interruptions</t>
  </si>
  <si>
    <t>D-R8</t>
  </si>
  <si>
    <t>Number of urban service connections that experience an unplanned interruption for longer than eight hours</t>
  </si>
  <si>
    <t>Asset condition</t>
  </si>
  <si>
    <t>D-R9</t>
  </si>
  <si>
    <t>% of pipes that have received a condition grading</t>
  </si>
  <si>
    <t>%</t>
  </si>
  <si>
    <t>D-R10</t>
  </si>
  <si>
    <t>% of pipes in poor or very poor condition</t>
  </si>
  <si>
    <t>D-R12</t>
  </si>
  <si>
    <t>Average age of water pipes</t>
  </si>
  <si>
    <t>years</t>
  </si>
  <si>
    <t>D-R13</t>
  </si>
  <si>
    <t>% of above-ground assets that have received a condition grading</t>
  </si>
  <si>
    <t>D-R14</t>
  </si>
  <si>
    <t>% of above-ground assets in poor or very poor condition</t>
  </si>
  <si>
    <t>Water restriction days</t>
  </si>
  <si>
    <t>D-R19</t>
  </si>
  <si>
    <t>Number of days when water restrictions were applied</t>
  </si>
  <si>
    <t>D-R20</t>
  </si>
  <si>
    <t>% of connections affected by water restrictions</t>
  </si>
  <si>
    <t>Sufficient fire-fighting water available</t>
  </si>
  <si>
    <t>D-R21</t>
  </si>
  <si>
    <t>Have you adopted the FENZ Code of Practice (SNZ PAS 4509:2008)?</t>
  </si>
  <si>
    <t>Yes/No</t>
  </si>
  <si>
    <t>Yes</t>
  </si>
  <si>
    <t>D-R22</t>
  </si>
  <si>
    <t>% of fire hydrants tested in the previous five years</t>
  </si>
  <si>
    <t>Resources are used efficiently</t>
  </si>
  <si>
    <t>Use of water resources</t>
  </si>
  <si>
    <t>D-RE5</t>
  </si>
  <si>
    <t>Do you have a water conservation education programme in place?
Describe the education programme (if there is one in place) in the comments field.</t>
  </si>
  <si>
    <t>D-RE6</t>
  </si>
  <si>
    <t>Number of residential connections with water meters</t>
  </si>
  <si>
    <t>D-RE7</t>
  </si>
  <si>
    <t>Number of non-residential connections with water meters</t>
  </si>
  <si>
    <t>D-RE8</t>
  </si>
  <si>
    <t>Number of abstraction points with water meters installed</t>
  </si>
  <si>
    <t> D-RE9</t>
  </si>
  <si>
    <t>Frequency that water abstraction meters are calibrated/verified</t>
  </si>
  <si>
    <t>D-RE10</t>
  </si>
  <si>
    <t>Number of water abstraction meters connected to telemetry systems</t>
  </si>
  <si>
    <t>D-RE11</t>
  </si>
  <si>
    <t>Number of days for which a complete telemetry dataset has been recorded</t>
  </si>
  <si>
    <t>Energy efficiency </t>
  </si>
  <si>
    <t>D-RE12</t>
  </si>
  <si>
    <t>Electricity use</t>
  </si>
  <si>
    <t>kWh/year</t>
  </si>
  <si>
    <t>D-RE13</t>
  </si>
  <si>
    <t>Energy use from other fuels</t>
  </si>
  <si>
    <t>GJ/year</t>
  </si>
  <si>
    <t>D-RE14</t>
  </si>
  <si>
    <t>Energy generated</t>
  </si>
  <si>
    <t>0 to 1,000</t>
  </si>
  <si>
    <t>Alternative water use</t>
  </si>
  <si>
    <t>D-RE15</t>
  </si>
  <si>
    <t>Volume of recycled water supplied to residential customers</t>
  </si>
  <si>
    <t>D-RE16</t>
  </si>
  <si>
    <t>Volume of recycled water supplied to non-residential customers</t>
  </si>
  <si>
    <t>D-RE17</t>
  </si>
  <si>
    <t>Volume of recycled water supplied to managed aquifer recharge</t>
  </si>
  <si>
    <t>D-RE18</t>
  </si>
  <si>
    <t>Volume of urban stormwater reused in network</t>
  </si>
  <si>
    <t>Services are resilient</t>
  </si>
  <si>
    <t>Critical assets</t>
  </si>
  <si>
    <t>D-RL1</t>
  </si>
  <si>
    <t>Have you undertaken an assessment to identify critical assets?
Provide comments about your critical assets.</t>
  </si>
  <si>
    <t>Disaster response planning and preparedness </t>
  </si>
  <si>
    <t>D-RL2</t>
  </si>
  <si>
    <t>Has an emergency response plan been developed?
Provide details about your emergency response plan in the comments field.</t>
  </si>
  <si>
    <t>D-RL3</t>
  </si>
  <si>
    <t>Has a business continuity plan been developed?
Provide details about your business continuity plan in the comments field.</t>
  </si>
  <si>
    <t>D-RL4</t>
  </si>
  <si>
    <t>Date the emergency response plan was last reviewed.</t>
  </si>
  <si>
    <t>dd-mmm-yy</t>
  </si>
  <si>
    <t>D-RL5</t>
  </si>
  <si>
    <t>Date the business continuity plan was last reviewed.</t>
  </si>
  <si>
    <t>D-RL6</t>
  </si>
  <si>
    <t>Date when an emergency response exercise was last conducted.</t>
  </si>
  <si>
    <t>D-RL7</t>
  </si>
  <si>
    <t>Date when a business continuity plan exercise was last conducted.</t>
  </si>
  <si>
    <t>Water security</t>
  </si>
  <si>
    <t>D-RL8</t>
  </si>
  <si>
    <t>Do you have a strategic plan to address future changes in water supply demand?
Please provide details about how you will address future changes in water supply demand in the comments field.</t>
  </si>
  <si>
    <t>Water restrictions</t>
  </si>
  <si>
    <t>D-RL9</t>
  </si>
  <si>
    <t>Number of days that outdoor water use was restricted.</t>
  </si>
  <si>
    <t>D-RL10</t>
  </si>
  <si>
    <t>Number of days that outdoor water use was banned.</t>
  </si>
  <si>
    <t>D-RL11</t>
  </si>
  <si>
    <t>Were other water restrictions imposed?
Please provide details in the comments field about what water restrictions were imposed.</t>
  </si>
  <si>
    <t>Services are economically sustainable</t>
  </si>
  <si>
    <t>Actual expenditure
(for 2023/24)</t>
  </si>
  <si>
    <t>D-ES1a</t>
  </si>
  <si>
    <t>Total capital expenditure (during the reporting period) to meet additional demand for drinking water services</t>
  </si>
  <si>
    <t>$000s</t>
  </si>
  <si>
    <t>D-ES1b</t>
  </si>
  <si>
    <t>Total capital expenditure (during the reporting period) to replace existing assets or improve the levels of service for drinking water</t>
  </si>
  <si>
    <t>D-ES2</t>
  </si>
  <si>
    <t>Total operating expenditure (during the reporting period) relating to drinking water services</t>
  </si>
  <si>
    <t>Forecast expenditure
(for 2024/25)</t>
  </si>
  <si>
    <t>D-ES3</t>
  </si>
  <si>
    <t>Total forecast capital expenditure (for the next one year reporting period) for drinking water</t>
  </si>
  <si>
    <t>D-ES4</t>
  </si>
  <si>
    <t>Total forecast operational expenditure (for the next one year reporting period) for drinking water</t>
  </si>
  <si>
    <t>Revenue received
(for 2023/24)</t>
  </si>
  <si>
    <t>D-ES5</t>
  </si>
  <si>
    <t>Total revenue received (for the reporting period) relating to drinking water</t>
  </si>
  <si>
    <t>DRINKING WATER MEASURES: NETWORK-LEVEL</t>
  </si>
  <si>
    <t>• For each network: complete a new row in the table below, and try to ensure that each measure has data which is as complete and accurate as possible.</t>
  </si>
  <si>
    <t>• Do not include any drinking water network that serves less than 100 people, and/or is sourced from rainwater-only.</t>
  </si>
  <si>
    <t>• Your drinking water supply network name, ID etc should be the same as your registration’ details in Hinekōrako.</t>
  </si>
  <si>
    <t>• Please only enter data in the green cells.</t>
  </si>
  <si>
    <t>Number of drinking water networks [D-A1]</t>
  </si>
  <si>
    <t>Supply ID (in Hinekōrako)</t>
  </si>
  <si>
    <t>Supply name (in Hinekōrako)</t>
  </si>
  <si>
    <t>Drinking water treatment byproducts</t>
  </si>
  <si>
    <t>Fish passage and screening</t>
  </si>
  <si>
    <t>Water pressure</t>
  </si>
  <si>
    <t>Drinking water network water losses</t>
  </si>
  <si>
    <t>No. of drinking water abstraction points
[D-A6]</t>
  </si>
  <si>
    <t>Main drinking water network source type
[D-A7]</t>
  </si>
  <si>
    <t>No. of residential connections in the drinking water network
[D-EH1]</t>
  </si>
  <si>
    <t>No. of non-residential connections in the drinking water network
[D-EH2]</t>
  </si>
  <si>
    <t>Total population served by the drinking water network
[D-EH3]</t>
  </si>
  <si>
    <t>Total volume of water supplied to the drinking water network
[D-EH4]</t>
  </si>
  <si>
    <t>Non-residential water use (m3/year)
[D-EH7]</t>
  </si>
  <si>
    <t>Amount of sludge produced
[D-EH17]</t>
  </si>
  <si>
    <t>Amount of backwash water used
[D-EH18]</t>
  </si>
  <si>
    <t>Amount of screenings removed
[D-EH19]</t>
  </si>
  <si>
    <t>Disposal route for by-products
[D-EH20]</t>
  </si>
  <si>
    <t>Have you assessed if fish passage is impeded?
[D-EH21]</t>
  </si>
  <si>
    <t>Are processes in place to prevent fish ingress?
[D-EH22]</t>
  </si>
  <si>
    <t>Average system pressure
[D-R15]</t>
  </si>
  <si>
    <t>Has a reference level for water pressure been set?
[D-R16]</t>
  </si>
  <si>
    <t>Reference level for water pressure (if set)
[D-R17]</t>
  </si>
  <si>
    <t>Number of properties below reference level of pressure
[D-R18]</t>
  </si>
  <si>
    <t>Total drinking water loss across network
[D-RE1]</t>
  </si>
  <si>
    <t>Current annual real loss for network (CARL)
[D-RE2]</t>
  </si>
  <si>
    <t>Unavoidable annual real losses (UARL)
[D-RE2.2]</t>
  </si>
  <si>
    <t>Infrastructure leakage index for network (ILI)
[D-RE3]</t>
  </si>
  <si>
    <t>Median residential water consumption
[D-RE4]</t>
  </si>
  <si>
    <t>Result
(number)</t>
  </si>
  <si>
    <t>Result
(select)</t>
  </si>
  <si>
    <t>Result
(m3/year)</t>
  </si>
  <si>
    <t>Result
(tonnes/year)</t>
  </si>
  <si>
    <t>Comments</t>
  </si>
  <si>
    <t>Result
(Yes, No, N/A)</t>
  </si>
  <si>
    <t>Result
(kPa)</t>
  </si>
  <si>
    <t>Result
(Yes/No)</t>
  </si>
  <si>
    <t>Result
(L/day/connection)</t>
  </si>
  <si>
    <t>Example and expected range</t>
  </si>
  <si>
    <t>Dawsons Creek</t>
  </si>
  <si>
    <t>Between 1 and 40</t>
  </si>
  <si>
    <t>Highly reliable</t>
  </si>
  <si>
    <t>Bore</t>
  </si>
  <si>
    <t>Between 100 and 500,000</t>
  </si>
  <si>
    <t>Between 0 and 10,000</t>
  </si>
  <si>
    <t>Between 100 and 1,500,000</t>
  </si>
  <si>
    <t>Between 500 - 150,000,000 m3/year</t>
  </si>
  <si>
    <t>Between 0 and 10,000 m3/year</t>
  </si>
  <si>
    <t>Between 0 and 10,000 tonnes/year</t>
  </si>
  <si>
    <t>Landfill</t>
  </si>
  <si>
    <t>Sludge goes to landfill, but some backwash goes to freshwater</t>
  </si>
  <si>
    <t>e.g. Fish passages are installed at each abstraction point</t>
  </si>
  <si>
    <t>e.g. Inlets are regularly checked for aquatic-life and cleaned as part of our ongoing planned maintenance</t>
  </si>
  <si>
    <t>Between 100kPa and 500kPa</t>
  </si>
  <si>
    <t>Optional: If you enter a value for UARL here, the ILI is calculated for you</t>
  </si>
  <si>
    <t>Between 0.5 and 20</t>
  </si>
  <si>
    <t>Between 100 and 1,000 L/day/con.</t>
  </si>
  <si>
    <t>Optional: Provide additional comments</t>
  </si>
  <si>
    <t>Ref. code that comment relates to</t>
  </si>
  <si>
    <t>DRINKING WATER: RESOURCE CONSENTS</t>
  </si>
  <si>
    <t xml:space="preserve">• For each resource consent: complete a new row in the table below, and try to ensure that each measure has data which is as complete and accurate as possible. </t>
  </si>
  <si>
    <t>Number of resource consents that are held [D-EH8]</t>
  </si>
  <si>
    <t>Resources consent reference number
[D-EH10]</t>
  </si>
  <si>
    <t>Type of resource consent
(select)
[D-EH9]</t>
  </si>
  <si>
    <t>Expiry date for resource consent
(dd-mmm-yy)
[D-EH11]</t>
  </si>
  <si>
    <t>Comments.
If consent conditions have not been met for one or more reason, further information should be provided in the comments field.
[D-EH16]</t>
  </si>
  <si>
    <t>Example: ECAN-12345</t>
  </si>
  <si>
    <t>Water take</t>
  </si>
  <si>
    <t>DRINKING WATER: ABSTRACTION POINTS</t>
  </si>
  <si>
    <t xml:space="preserve">• For each abstraction point: complete a new row in the table below, and try to ensure that each measure has data which is as complete and accurate as possible. </t>
  </si>
  <si>
    <t>No. of drinking water abstraction points [D-A6]</t>
  </si>
  <si>
    <t>Name/reference of abstraction point
[DWA-REF]</t>
  </si>
  <si>
    <r>
      <t xml:space="preserve">Consented instantaneous rate of take for </t>
    </r>
    <r>
      <rPr>
        <b/>
        <u/>
        <sz val="11"/>
        <color theme="0"/>
        <rFont val="Calibri"/>
        <family val="2"/>
        <scheme val="minor"/>
      </rPr>
      <t>each</t>
    </r>
    <r>
      <rPr>
        <b/>
        <sz val="11"/>
        <color theme="0"/>
        <rFont val="Calibri"/>
        <family val="2"/>
        <scheme val="minor"/>
      </rPr>
      <t xml:space="preserve"> abstraction point
(L/s)
[D-EH13]</t>
    </r>
  </si>
  <si>
    <t>Maximum daily consented volume of water-take (m3/day)
[D-EH14]</t>
  </si>
  <si>
    <t>Maximum annual consented volume of water-take
(m3/year)
[D-EH15]</t>
  </si>
  <si>
    <t>Resource consent reference number
[D-EH10]</t>
  </si>
  <si>
    <t>Have consent conditions been met for rate of take and volume of abstraction? (Yes/No)
[D-EH12]</t>
  </si>
  <si>
    <t>Comments.
If consent conditions have not been met for one or more categories, further information should be provided in the comments field.
[D-EH16]</t>
  </si>
  <si>
    <t>Example: Bore-12345</t>
  </si>
  <si>
    <t>WASTEWATER MEASURES: ORGANISATIONAL-LEVEL</t>
  </si>
  <si>
    <t>• Complete this page for Organisational-level measures: try to ensure that each measure has data which is as complete and accurate as possible.</t>
  </si>
  <si>
    <t>• Please only enter data in the green or green cells.</t>
  </si>
  <si>
    <t>Data Points</t>
  </si>
  <si>
    <t>Comments, where applicable</t>
  </si>
  <si>
    <t>General asset information </t>
  </si>
  <si>
    <t>Wastewater network information </t>
  </si>
  <si>
    <t>W-A1</t>
  </si>
  <si>
    <t>Number of wastewater pump stations</t>
  </si>
  <si>
    <t>1 to 1,000</t>
  </si>
  <si>
    <t>W-A2</t>
  </si>
  <si>
    <t>Total length of wastewater pipes</t>
  </si>
  <si>
    <t>1 to 500km</t>
  </si>
  <si>
    <t>W-A3</t>
  </si>
  <si>
    <t>Total length of combined wastewater and stormwater pipes</t>
  </si>
  <si>
    <t>1 to 100km</t>
  </si>
  <si>
    <t>W-A4</t>
  </si>
  <si>
    <t>Total length of pressured wastewater pipes</t>
  </si>
  <si>
    <t>W-A5</t>
  </si>
  <si>
    <t>Total length of vacuum wastewater pipes</t>
  </si>
  <si>
    <t>Wastewater treatment </t>
  </si>
  <si>
    <t>W-A8</t>
  </si>
  <si>
    <t>Number of wastewater treatment plants </t>
  </si>
  <si>
    <t>Environmental and public health is protected </t>
  </si>
  <si>
    <t>Wastewater network connections  </t>
  </si>
  <si>
    <t>W-EH1</t>
  </si>
  <si>
    <t>Number of residential connections in the wastewater network to gravity sewers</t>
  </si>
  <si>
    <t>0 to 500,000</t>
  </si>
  <si>
    <t>W-EH2</t>
  </si>
  <si>
    <t>Number of residential connections in the wastewater network to pressure sewers</t>
  </si>
  <si>
    <t>W-EH3</t>
  </si>
  <si>
    <t>Number of residential connections in the wastewater network to vacuum sewers</t>
  </si>
  <si>
    <t>W-EH4</t>
  </si>
  <si>
    <t>Number of non-residential connections in the wastewater network to gravity sewers</t>
  </si>
  <si>
    <t>W-EH5</t>
  </si>
  <si>
    <t>Number of non-residential connections in the wastewater network to pressure sewers</t>
  </si>
  <si>
    <t>W-EH6</t>
  </si>
  <si>
    <t>Number of non-residential connections in the wastewater network to vacuum sewers</t>
  </si>
  <si>
    <t>W-EH7</t>
  </si>
  <si>
    <t>Total population served by the wastewater network </t>
  </si>
  <si>
    <t>100 to 1,500,000</t>
  </si>
  <si>
    <t>Wastewater overflows </t>
  </si>
  <si>
    <t>W-EH27</t>
  </si>
  <si>
    <t>Are overflows recorded through verbal reports?</t>
  </si>
  <si>
    <t>W-EH28</t>
  </si>
  <si>
    <t>Are overflows recorded through SCADA monitoring?</t>
  </si>
  <si>
    <t>W-EH29</t>
  </si>
  <si>
    <t>Are overflows calculated through hydraulic models?</t>
  </si>
  <si>
    <t>W-EH30</t>
  </si>
  <si>
    <t>Are overflows calculated through calibrated hydraulic models?</t>
  </si>
  <si>
    <t>W-EH39</t>
  </si>
  <si>
    <t>Number of trade waste consents</t>
  </si>
  <si>
    <t>0 to 100</t>
  </si>
  <si>
    <t>Services are reliable </t>
  </si>
  <si>
    <t>W-RL1</t>
  </si>
  <si>
    <t>Have you undertaken an assessment to identify critical wastewater assets?</t>
  </si>
  <si>
    <t>WASTEWATER MEASURES: NETWORK-LEVEL</t>
  </si>
  <si>
    <t>• For each wastewater network: complete a new row in the table below, and try to ensure that each measure has data which is as complete and accurate as possible.</t>
  </si>
  <si>
    <t>• Do not include standalone discrete onsite self-contained wastewater systems, or instances where septage is temporarily stored and removed to an off-site wastewater treatment plant.</t>
  </si>
  <si>
    <t>Number of wastewater treatment networks [W-A8]</t>
  </si>
  <si>
    <t xml:space="preserve">Environmental and public health is protected </t>
  </si>
  <si>
    <t>Wastewater network/plant name</t>
  </si>
  <si>
    <t>Wastewater treatment processes - select the highest treatment level that applies.
[W-A9]</t>
  </si>
  <si>
    <t>Receiving environment for treated wastewater
[W-A10]</t>
  </si>
  <si>
    <t>Wastewater overflow regulation approach(s) under local regional plan
[W-EH13]</t>
  </si>
  <si>
    <t>Number of consents held for wastewater overflows in the network
[W-EH14]</t>
  </si>
  <si>
    <t>Ratio of peak flow / nominal flow
[W-EH36]</t>
  </si>
  <si>
    <t>What design standards do you use for calculating the capacity of wastewater network?
[W-EH37]</t>
  </si>
  <si>
    <t>Levels of service for preventing wastewater overflows due to stormwater ingress
[W-EH38]</t>
  </si>
  <si>
    <t>Tertiary</t>
  </si>
  <si>
    <t>River</t>
  </si>
  <si>
    <t>Permitted</t>
  </si>
  <si>
    <t>WASTEWATER: RESOURCE CONSENTS</t>
  </si>
  <si>
    <t>• For each resource consent: add a new row to the table below, and try to ensure that data is as complete and accurate as possible.</t>
  </si>
  <si>
    <t>• Only include details for resource consents which relate to current operation of the Wastewater network i.e.</t>
  </si>
  <si>
    <t xml:space="preserve">     Do not include 'building consents'</t>
  </si>
  <si>
    <t xml:space="preserve">     Do not include any consents which have been replaced, superseded or surrendered.</t>
  </si>
  <si>
    <t>Number of resource consents that are held [W-EH8]</t>
  </si>
  <si>
    <t>Number of consents held for wastewater overflows [W-EH14]</t>
  </si>
  <si>
    <t>Resource consent reference number
[W-EH10/W-EH15]</t>
  </si>
  <si>
    <t>Type of resource consent
[W-EH9]
(select)</t>
  </si>
  <si>
    <t>Resource consent expiry date
[W-EH11/W-EH16]</t>
  </si>
  <si>
    <t>Consent status
[W-EH12]
(select)</t>
  </si>
  <si>
    <t>Example</t>
  </si>
  <si>
    <t>Discharge to land</t>
  </si>
  <si>
    <t>Active</t>
  </si>
  <si>
    <t>High</t>
  </si>
  <si>
    <t>Provide any additional information to support your submission.</t>
  </si>
  <si>
    <t>* * * Hidden sheet * * *</t>
  </si>
  <si>
    <t>OrgName</t>
  </si>
  <si>
    <t>OrgType</t>
  </si>
  <si>
    <t>AccountID</t>
  </si>
  <si>
    <t>Selection</t>
  </si>
  <si>
    <t>Drop-down list</t>
  </si>
  <si>
    <t>Value</t>
  </si>
  <si>
    <t>Logic</t>
  </si>
  <si>
    <t>Ashburton District Council</t>
  </si>
  <si>
    <t>Council</t>
  </si>
  <si>
    <t>ACC-00008585</t>
  </si>
  <si>
    <t>Auckland Council</t>
  </si>
  <si>
    <t>ACC-00008580</t>
  </si>
  <si>
    <t>Buller District Council</t>
  </si>
  <si>
    <t>ACC-00008498</t>
  </si>
  <si>
    <t>General</t>
  </si>
  <si>
    <t>Carterton District Council</t>
  </si>
  <si>
    <t>ACC-00001075</t>
  </si>
  <si>
    <t>Confidence-level</t>
  </si>
  <si>
    <t>Highly reliable,Reliable,Less Reliable,Uncertain,Very uncertain</t>
  </si>
  <si>
    <t>Central Hawke's Bay District Council</t>
  </si>
  <si>
    <t>ACC-00001635</t>
  </si>
  <si>
    <t>Yes,No</t>
  </si>
  <si>
    <t>Central Otago District Council</t>
  </si>
  <si>
    <t>ACC-00008538</t>
  </si>
  <si>
    <t>Chatham Islands Council</t>
  </si>
  <si>
    <t>ACC-00001252</t>
  </si>
  <si>
    <t>Christchurch City Council</t>
  </si>
  <si>
    <t>ACC-00008533</t>
  </si>
  <si>
    <t>DW Networks</t>
  </si>
  <si>
    <t>Clutha District Council</t>
  </si>
  <si>
    <t>ACC-00008586</t>
  </si>
  <si>
    <t>Main drinking water network source type [D-A7]</t>
  </si>
  <si>
    <t>Bore,Infiltration gallery,Lake,Spring,River/stream/creek</t>
  </si>
  <si>
    <t>Department of Conservation</t>
  </si>
  <si>
    <t>Government</t>
  </si>
  <si>
    <t>ACC-00006268</t>
  </si>
  <si>
    <t>Disposal route for by-products [D-EH20]</t>
  </si>
  <si>
    <t>Freshwater,Marine,Land,Landfill,Stockpile,Other</t>
  </si>
  <si>
    <t>Department of Corrections</t>
  </si>
  <si>
    <t>ACC-00006269</t>
  </si>
  <si>
    <t>Dunedin City Council</t>
  </si>
  <si>
    <t>ACC-00008513</t>
  </si>
  <si>
    <t>DW Consents</t>
  </si>
  <si>
    <t>Far North District Council</t>
  </si>
  <si>
    <t>ACC-00008510</t>
  </si>
  <si>
    <t>Type of resource consent [D-EH9]</t>
  </si>
  <si>
    <t>Water take,Discharge to water,Discharge to land,Discharge to air,Coastal,Land use,Other (Please identify on the comments section)</t>
  </si>
  <si>
    <t>Gisborne District Council</t>
  </si>
  <si>
    <t>ACC-00001008</t>
  </si>
  <si>
    <t>Gore District Council</t>
  </si>
  <si>
    <t>ACC-00008531</t>
  </si>
  <si>
    <t>Greater Wellington Regional Council</t>
  </si>
  <si>
    <t>ACC-00001018</t>
  </si>
  <si>
    <t>WW Network</t>
  </si>
  <si>
    <t>Grey District Council</t>
  </si>
  <si>
    <t>ACC-00001015</t>
  </si>
  <si>
    <t>Wastewater treatment processes/level [W-A9]</t>
  </si>
  <si>
    <t>Primary,Secondary,Tertiary</t>
  </si>
  <si>
    <t>Hamilton City Council</t>
  </si>
  <si>
    <t>ACC-00001003</t>
  </si>
  <si>
    <t>Treated wastewater receiving environment [W-A10]</t>
  </si>
  <si>
    <t>River,Lake,Marine,Land, Estuary,Wetland</t>
  </si>
  <si>
    <t>Hastings District Council</t>
  </si>
  <si>
    <t>ACC-00008532</t>
  </si>
  <si>
    <t>Wastewater overflow regulation approach(s) under local regional plan [W-EH13]</t>
  </si>
  <si>
    <t>Controlled,Permitted,Prohibited activity under regional plan,Restricted discretionary,Resource consent is required but no consent held</t>
  </si>
  <si>
    <t>Hauraki District Council</t>
  </si>
  <si>
    <t>ACC-00008587</t>
  </si>
  <si>
    <t>Type of resource consent [W-EH9]</t>
  </si>
  <si>
    <t>Discharge to air,Discharge to land,Discharge to water,Land-use consent,Wastewater overflows,Coastal permit</t>
  </si>
  <si>
    <t>Hawke's Bay Regional Council</t>
  </si>
  <si>
    <t>ACC-00001166</t>
  </si>
  <si>
    <t>Consent status [W-EH12]</t>
  </si>
  <si>
    <t>Active,Operating under s124 RMA,Expired</t>
  </si>
  <si>
    <t>Horizons Regional Council</t>
  </si>
  <si>
    <t>ACC-00001020</t>
  </si>
  <si>
    <t>Horowhenua District Council</t>
  </si>
  <si>
    <t>ACC-00001034</t>
  </si>
  <si>
    <t>Hurunui District Council</t>
  </si>
  <si>
    <t>ACC-00001012</t>
  </si>
  <si>
    <t>WW consents</t>
  </si>
  <si>
    <t>Invercargill City Council</t>
  </si>
  <si>
    <t>ACC-00008502</t>
  </si>
  <si>
    <t>Kaikoura District Council</t>
  </si>
  <si>
    <t>ACC-00001004</t>
  </si>
  <si>
    <t>Active,Expired,Operating under s124 RMA,No discharge consent is held</t>
  </si>
  <si>
    <t>Kaipara District Council</t>
  </si>
  <si>
    <t>ACC-00001094</t>
  </si>
  <si>
    <t>Kapiti Coast District Council</t>
  </si>
  <si>
    <t>ACC-00008506</t>
  </si>
  <si>
    <t>Validation Rules</t>
  </si>
  <si>
    <t>Kawerau District Council</t>
  </si>
  <si>
    <t>ACC-00008542</t>
  </si>
  <si>
    <t>Mackenzie District Council</t>
  </si>
  <si>
    <t>ACC-00008572</t>
  </si>
  <si>
    <t>DW-Org</t>
  </si>
  <si>
    <t>UOM</t>
  </si>
  <si>
    <t>Min</t>
  </si>
  <si>
    <t>Max</t>
  </si>
  <si>
    <t>Manawatu District Council</t>
  </si>
  <si>
    <t>ACC-00007492</t>
  </si>
  <si>
    <t>Number</t>
  </si>
  <si>
    <t>Marlborough District Council</t>
  </si>
  <si>
    <t>ACC-00008520</t>
  </si>
  <si>
    <t>Masterton District Council</t>
  </si>
  <si>
    <t>ACC-00001026</t>
  </si>
  <si>
    <t>Matamata Piako District Council</t>
  </si>
  <si>
    <t>ACC-00008512</t>
  </si>
  <si>
    <t>Ministry of Education</t>
  </si>
  <si>
    <t>ACC-00008588</t>
  </si>
  <si>
    <t>Napier City Council</t>
  </si>
  <si>
    <t>ACC-00001141</t>
  </si>
  <si>
    <t>Nelson City Council</t>
  </si>
  <si>
    <t>ACC-00008541</t>
  </si>
  <si>
    <t>New Plymouth District Council</t>
  </si>
  <si>
    <t>ACC-00008525</t>
  </si>
  <si>
    <t>6 months</t>
  </si>
  <si>
    <t>New Zealand Defence Force</t>
  </si>
  <si>
    <t>ACC-00001000</t>
  </si>
  <si>
    <t>Opotiki District Council</t>
  </si>
  <si>
    <t>ACC-00008500</t>
  </si>
  <si>
    <t>12 months</t>
  </si>
  <si>
    <t>Otorohanga District Council</t>
  </si>
  <si>
    <t>ACC-00008562</t>
  </si>
  <si>
    <t>Palmerston North City Council</t>
  </si>
  <si>
    <t>ACC-00008549</t>
  </si>
  <si>
    <t>Queenstown Lakes District Council</t>
  </si>
  <si>
    <t>ACC-00008584</t>
  </si>
  <si>
    <t>Rangitikei District Council</t>
  </si>
  <si>
    <t>ACC-00007503</t>
  </si>
  <si>
    <t>Rotorua Lakes Council</t>
  </si>
  <si>
    <t>ACC-00008544</t>
  </si>
  <si>
    <t>Ruapehu District Council</t>
  </si>
  <si>
    <t>ACC-00008524</t>
  </si>
  <si>
    <t>Selwyn District Council</t>
  </si>
  <si>
    <t>ACC-00001006</t>
  </si>
  <si>
    <t>South Taranaki District Council</t>
  </si>
  <si>
    <t>ACC-00008521</t>
  </si>
  <si>
    <t>South Waikato District Council</t>
  </si>
  <si>
    <t>ACC-00008568</t>
  </si>
  <si>
    <t>Southland District Council</t>
  </si>
  <si>
    <t>ACC-00001119</t>
  </si>
  <si>
    <t>Stratford District Council</t>
  </si>
  <si>
    <t>ACC-00008528</t>
  </si>
  <si>
    <t>Taranaki Regional Council</t>
  </si>
  <si>
    <t>Tararua District Council</t>
  </si>
  <si>
    <t>ACC-00008574</t>
  </si>
  <si>
    <t>No</t>
  </si>
  <si>
    <t>Tasman District Council</t>
  </si>
  <si>
    <t>ACC-00008530</t>
  </si>
  <si>
    <t>Taupo District Council</t>
  </si>
  <si>
    <t>ACC-00001011</t>
  </si>
  <si>
    <t>Tauranga City Council</t>
  </si>
  <si>
    <t>ACC-00008507</t>
  </si>
  <si>
    <t>No.</t>
  </si>
  <si>
    <t>Thames Coromandel District Council</t>
  </si>
  <si>
    <t>ACC-00001125</t>
  </si>
  <si>
    <t>Timaru District Council</t>
  </si>
  <si>
    <t>ACC-00008504</t>
  </si>
  <si>
    <t>Waikato District Council</t>
  </si>
  <si>
    <t>ACC-00001016</t>
  </si>
  <si>
    <t>Waimakariri District Council</t>
  </si>
  <si>
    <t>ACC-00008589</t>
  </si>
  <si>
    <t>Waimate District Council</t>
  </si>
  <si>
    <t>ACC-00001017</t>
  </si>
  <si>
    <t>Waipa District Council</t>
  </si>
  <si>
    <t>ACC-00008578</t>
  </si>
  <si>
    <t>Wairoa District Council</t>
  </si>
  <si>
    <t>ACC-00008575</t>
  </si>
  <si>
    <t>Waitaki District Council</t>
  </si>
  <si>
    <t>ACC-00008499</t>
  </si>
  <si>
    <t>Waitomo District Council</t>
  </si>
  <si>
    <t>ACC-00008576</t>
  </si>
  <si>
    <t>aka Porirua, Wgtn, Hut and Upper Hutt CCs</t>
  </si>
  <si>
    <t>Wellington Water Ltd.</t>
  </si>
  <si>
    <t>ACC-00008546</t>
  </si>
  <si>
    <t>Western Bay of Plenty District Council</t>
  </si>
  <si>
    <t>ACC-00001161</t>
  </si>
  <si>
    <t>Westland District Council</t>
  </si>
  <si>
    <t>ACC-00008497</t>
  </si>
  <si>
    <t>Whakatane District Council</t>
  </si>
  <si>
    <t>ACC-00008495</t>
  </si>
  <si>
    <t>Whanganui District Council</t>
  </si>
  <si>
    <t>ACC-00001151</t>
  </si>
  <si>
    <t>Whangarei District Council</t>
  </si>
  <si>
    <t>ACC-00001181</t>
  </si>
  <si>
    <t>Taumata Arowai test-user</t>
  </si>
  <si>
    <t>ACC-99999999</t>
  </si>
  <si>
    <t>Number of days that outdoor water use was restricted across each network.</t>
  </si>
  <si>
    <t>Number of days that outdoor water use was banned across the network</t>
  </si>
  <si>
    <t>Were other restrictions imposed across the network?
Please provide details about what water restrictions were imposed, in the comments field.</t>
  </si>
  <si>
    <t>DW-Networks</t>
  </si>
  <si>
    <t>Select</t>
  </si>
  <si>
    <t>Total volume of water supplied to the drinking water network (m3/year)
[D-EH4]</t>
  </si>
  <si>
    <t>m3/yr</t>
  </si>
  <si>
    <t>tonnes/yr</t>
  </si>
  <si>
    <t>Have you assessed if fish passage is impeded? (Yes/No)
[D-EH21]</t>
  </si>
  <si>
    <t>kPa</t>
  </si>
  <si>
    <t>Reference level for water pressure, if set.
[D-R17]</t>
  </si>
  <si>
    <t>No. of properties below reference level of pressure
[D-R18]</t>
  </si>
  <si>
    <t>Current annual real loss for network
(CARL)
[D-RE2]</t>
  </si>
  <si>
    <t>Unavoidable Annual Real Losses
[D-RE2.2]</t>
  </si>
  <si>
    <t>Infrastructure Leakage Index for network
(ILI)
[D-RE3]</t>
  </si>
  <si>
    <t>(L/day/connection)</t>
  </si>
  <si>
    <t>DW-Consents</t>
  </si>
  <si>
    <t>Free text</t>
  </si>
  <si>
    <t>DW-Abstraction points</t>
  </si>
  <si>
    <t>Consented rate of take for each abstraction point (L/s) [D-EH13]</t>
  </si>
  <si>
    <t>Maximum annual consented volume of water-take (m3/year) [D-EH15]</t>
  </si>
  <si>
    <t>WW-Org</t>
  </si>
  <si>
    <t>WW-Plants</t>
  </si>
  <si>
    <t>Treated wastewater discharge receiving environment
[W-A10]</t>
  </si>
  <si>
    <t>Free Text</t>
  </si>
  <si>
    <t>WW-Consents</t>
  </si>
  <si>
    <t>Type of resource consent
[W-EH9] (select)</t>
  </si>
  <si>
    <t>Consent status
[W-EH12] (select)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</si>
</sst>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quot;$&quot;* #,##0.00_-;_-&quot;$&quot;* &quot;-&quot;??_-;_-@_-"/>
    <numFmt numFmtId="43" formatCode="_-* #,##0.00_-;\-* #,##0.00_-;_-* &quot;-&quot;??_-;_-@_-"/>
    <numFmt numFmtId="164" formatCode="_-* #,##0_-;\-* #,##0_-;_-* &quot;-&quot;??_-;_-@_-"/>
    <numFmt numFmtId="165" formatCode="#,##0&quot;km&quot;"/>
    <numFmt numFmtId="166" formatCode="#,##0&quot; km&quot;"/>
    <numFmt numFmtId="167" formatCode="#,##0&quot; hours&quot;"/>
    <numFmt numFmtId="168" formatCode="#,##0&quot; years&quot;"/>
    <numFmt numFmtId="169" formatCode="#,##0&quot; days&quot;"/>
    <numFmt numFmtId="170" formatCode="#,##0&quot; m3/year&quot;"/>
    <numFmt numFmtId="171" formatCode="#,##0&quot; tonnes/year&quot;"/>
    <numFmt numFmtId="172" formatCode="#,##0&quot;kPa&quot;"/>
    <numFmt numFmtId="173" formatCode="#,##0&quot; L/day/con.&quot;"/>
    <numFmt numFmtId="174" formatCode="#,##0&quot; m3/day&quot;"/>
    <numFmt numFmtId="175" formatCode="&quot;$&quot;* #,##0\k"/>
    <numFmt numFmtId="176" formatCode="#,##0&quot; kWh/year&quot;"/>
    <numFmt numFmtId="177" formatCode="#,##0&quot; GJ/year&quot;"/>
    <numFmt numFmtId="178" formatCode="#,##0.0_ ;\-#,##0.0\ "/>
    <numFmt numFmtId="179" formatCode="#,##0.0&quot; hours&quot;"/>
    <numFmt numFmtId="180" formatCode="#,##0.0&quot; L/s&quot;"/>
    <numFmt numFmtId="181" formatCode="_-* #,##0.0_-;\-* #,##0.0_-;_-* &quot;-&quot;??_-;_-@_-"/>
  </numFmts>
  <fonts count="41">
    <font>
      <sz val="11"/>
      <color theme="1"/>
      <name val="Calibri"/>
      <family val="2"/>
      <scheme val="minor"/>
    </font>
    <font>
      <b/>
      <sz val="11"/>
      <color theme="1"/>
      <name val="Calibri"/>
      <family val="2"/>
      <scheme val="minor"/>
    </font>
    <font>
      <sz val="11"/>
      <color theme="0"/>
      <name val="Calibri"/>
      <family val="2"/>
      <scheme val="minor"/>
    </font>
    <font>
      <b/>
      <sz val="20"/>
      <color theme="4" tint="-0.249977111117893"/>
      <name val="Calibri"/>
      <family val="2"/>
      <scheme val="minor"/>
    </font>
    <font>
      <sz val="11"/>
      <name val="Calibri"/>
      <family val="2"/>
      <scheme val="minor"/>
    </font>
    <font>
      <sz val="11"/>
      <color rgb="FF000000"/>
      <name val="Calibri"/>
      <family val="2"/>
    </font>
    <font>
      <b/>
      <sz val="20"/>
      <color rgb="FF00ABBD"/>
      <name val="Calibri"/>
      <family val="2"/>
      <scheme val="minor"/>
    </font>
    <font>
      <b/>
      <sz val="11"/>
      <color rgb="FF000000"/>
      <name val="Calibri"/>
      <family val="2"/>
      <scheme val="minor"/>
    </font>
    <font>
      <sz val="11"/>
      <color rgb="FF333F4F"/>
      <name val="Calibri"/>
      <family val="2"/>
      <scheme val="minor"/>
    </font>
    <font>
      <sz val="11"/>
      <color theme="1"/>
      <name val="Calibri"/>
      <family val="2"/>
      <scheme val="minor"/>
    </font>
    <font>
      <b/>
      <sz val="11"/>
      <color theme="0"/>
      <name val="Calibri"/>
      <family val="2"/>
      <scheme val="minor"/>
    </font>
    <font>
      <i/>
      <sz val="11"/>
      <color theme="0" tint="-0.499984740745262"/>
      <name val="Calibri"/>
      <family val="2"/>
      <scheme val="minor"/>
    </font>
    <font>
      <b/>
      <sz val="20"/>
      <color rgb="FF00ABC5"/>
      <name val="Calibri"/>
      <family val="2"/>
      <scheme val="minor"/>
    </font>
    <font>
      <sz val="11"/>
      <color rgb="FFFF0000"/>
      <name val="Calibri"/>
      <family val="2"/>
      <scheme val="minor"/>
    </font>
    <font>
      <sz val="11"/>
      <color rgb="FF00B050"/>
      <name val="Calibri"/>
      <family val="2"/>
      <scheme val="minor"/>
    </font>
    <font>
      <strike/>
      <sz val="11"/>
      <color rgb="FFFF0000"/>
      <name val="Calibri"/>
      <family val="2"/>
      <scheme val="minor"/>
    </font>
    <font>
      <b/>
      <sz val="11"/>
      <name val="Calibri"/>
      <family val="2"/>
      <scheme val="minor"/>
    </font>
    <font>
      <sz val="8"/>
      <name val="Calibri"/>
      <family val="2"/>
      <scheme val="minor"/>
    </font>
    <font>
      <i/>
      <sz val="11"/>
      <name val="Calibri"/>
      <family val="2"/>
      <scheme val="minor"/>
    </font>
    <font>
      <b/>
      <i/>
      <sz val="11"/>
      <color theme="0"/>
      <name val="Calibri"/>
      <family val="2"/>
      <scheme val="minor"/>
    </font>
    <font>
      <b/>
      <sz val="9"/>
      <color indexed="81"/>
      <name val="Tahoma"/>
      <family val="2"/>
    </font>
    <font>
      <sz val="9"/>
      <color theme="1"/>
      <name val="Segoe UI"/>
      <family val="2"/>
    </font>
    <font>
      <sz val="9"/>
      <color rgb="FF00B050"/>
      <name val="Segoe UI"/>
      <family val="2"/>
    </font>
    <font>
      <u/>
      <sz val="11"/>
      <color theme="10"/>
      <name val="Calibri"/>
      <family val="2"/>
      <scheme val="minor"/>
    </font>
    <font>
      <b/>
      <u/>
      <sz val="11"/>
      <color theme="10"/>
      <name val="Calibri"/>
      <family val="2"/>
      <scheme val="minor"/>
    </font>
    <font>
      <sz val="11"/>
      <color theme="10"/>
      <name val="Calibri"/>
      <family val="2"/>
      <scheme val="minor"/>
    </font>
    <font>
      <i/>
      <sz val="11"/>
      <color rgb="FFFF0000"/>
      <name val="Calibri"/>
      <family val="2"/>
      <scheme val="minor"/>
    </font>
    <font>
      <b/>
      <sz val="24"/>
      <color rgb="FFFF0000"/>
      <name val="Calibri"/>
      <family val="2"/>
      <scheme val="minor"/>
    </font>
    <font>
      <sz val="11"/>
      <color rgb="FF000000"/>
      <name val="Calibri"/>
      <family val="2"/>
      <scheme val="minor"/>
    </font>
    <font>
      <b/>
      <sz val="11"/>
      <color rgb="FF000000"/>
      <name val="Calibri"/>
      <family val="2"/>
    </font>
    <font>
      <b/>
      <sz val="11"/>
      <color rgb="FF007E9E"/>
      <name val="Calibri"/>
      <family val="2"/>
      <scheme val="minor"/>
    </font>
    <font>
      <b/>
      <sz val="11"/>
      <color rgb="FF007E9E"/>
      <name val="Calibri"/>
      <family val="2"/>
    </font>
    <font>
      <sz val="10"/>
      <name val="Calibri"/>
      <family val="2"/>
      <scheme val="minor"/>
    </font>
    <font>
      <b/>
      <u/>
      <sz val="11"/>
      <color theme="0"/>
      <name val="Calibri"/>
      <family val="2"/>
      <scheme val="minor"/>
    </font>
    <font>
      <b/>
      <i/>
      <sz val="11"/>
      <color theme="0" tint="-4.9989318521683403E-2"/>
      <name val="Calibri"/>
      <family val="2"/>
      <scheme val="minor"/>
    </font>
    <font>
      <sz val="11"/>
      <color theme="0" tint="-0.499984740745262"/>
      <name val="Calibri"/>
      <family val="2"/>
      <scheme val="minor"/>
    </font>
    <font>
      <b/>
      <sz val="11"/>
      <color indexed="81"/>
      <name val="Calibri"/>
      <family val="2"/>
      <scheme val="minor"/>
    </font>
    <font>
      <sz val="11"/>
      <color indexed="81"/>
      <name val="Calibri"/>
      <family val="2"/>
      <scheme val="minor"/>
    </font>
    <font>
      <b/>
      <u/>
      <sz val="11"/>
      <color indexed="81"/>
      <name val="Calibri"/>
      <family val="2"/>
      <scheme val="minor"/>
    </font>
    <font>
      <b/>
      <sz val="11"/>
      <color theme="0" tint="-4.9989318521683403E-2"/>
      <name val="Calibri"/>
      <family val="2"/>
      <scheme val="minor"/>
    </font>
    <font>
      <sz val="9"/>
      <color indexed="81"/>
      <name val="Tahoma"/>
      <family val="2"/>
    </font>
  </fonts>
  <fills count="16">
    <fill>
      <patternFill patternType="none"/>
    </fill>
    <fill>
      <patternFill patternType="gray125"/>
    </fill>
    <fill>
      <patternFill patternType="solid">
        <fgColor theme="4"/>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007E9E"/>
        <bgColor theme="4"/>
      </patternFill>
    </fill>
    <fill>
      <patternFill patternType="solid">
        <fgColor rgb="FF007E9E"/>
        <bgColor indexed="64"/>
      </patternFill>
    </fill>
    <fill>
      <patternFill patternType="solid">
        <fgColor theme="0" tint="-0.14999847407452621"/>
        <bgColor indexed="64"/>
      </patternFill>
    </fill>
    <fill>
      <patternFill patternType="solid">
        <fgColor theme="0"/>
        <bgColor indexed="64"/>
      </patternFill>
    </fill>
    <fill>
      <patternFill patternType="solid">
        <fgColor rgb="FFF2F8EE"/>
        <bgColor indexed="64"/>
      </patternFill>
    </fill>
    <fill>
      <patternFill patternType="solid">
        <fgColor theme="0"/>
        <bgColor theme="4"/>
      </patternFill>
    </fill>
    <fill>
      <patternFill patternType="solid">
        <fgColor rgb="FFE4F0DC"/>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1">
    <xf numFmtId="0" fontId="0" fillId="0" borderId="0"/>
    <xf numFmtId="0" fontId="2"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23" fillId="0" borderId="0" applyNumberFormat="0" applyFill="0" applyBorder="0" applyAlignment="0" applyProtection="0"/>
  </cellStyleXfs>
  <cellXfs count="283">
    <xf numFmtId="0" fontId="0" fillId="0" borderId="0" xfId="0"/>
    <xf numFmtId="0" fontId="0" fillId="0" borderId="0" xfId="0" applyAlignment="1">
      <alignment wrapText="1"/>
    </xf>
    <xf numFmtId="0" fontId="0" fillId="0" borderId="0" xfId="0" applyAlignment="1">
      <alignment horizontal="left" vertical="top"/>
    </xf>
    <xf numFmtId="0" fontId="6" fillId="0" borderId="0" xfId="0" applyFont="1" applyAlignment="1">
      <alignment horizontal="left" vertical="top"/>
    </xf>
    <xf numFmtId="0" fontId="14" fillId="0" borderId="0" xfId="0" applyFont="1"/>
    <xf numFmtId="0" fontId="6" fillId="0" borderId="0" xfId="0" applyFont="1" applyAlignment="1">
      <alignment horizontal="left" vertical="center" wrapText="1"/>
    </xf>
    <xf numFmtId="0" fontId="0" fillId="0" borderId="0" xfId="0" applyAlignment="1">
      <alignment vertical="center" wrapText="1"/>
    </xf>
    <xf numFmtId="0" fontId="0" fillId="0" borderId="0" xfId="0" applyAlignment="1">
      <alignment vertical="center"/>
    </xf>
    <xf numFmtId="0" fontId="10" fillId="8" borderId="5"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horizontal="left" vertical="center" wrapText="1"/>
    </xf>
    <xf numFmtId="0" fontId="14" fillId="0" borderId="0" xfId="0" applyFont="1" applyAlignment="1">
      <alignment horizontal="left" vertical="center" wrapText="1"/>
    </xf>
    <xf numFmtId="0" fontId="4" fillId="0" borderId="0" xfId="0" applyFont="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center" vertical="top"/>
    </xf>
    <xf numFmtId="0" fontId="6" fillId="0" borderId="0" xfId="0" applyFont="1" applyAlignment="1">
      <alignment horizontal="left" vertical="center"/>
    </xf>
    <xf numFmtId="0" fontId="6" fillId="0" borderId="0" xfId="0" applyFont="1" applyAlignment="1">
      <alignment horizontal="center" vertical="center" wrapText="1"/>
    </xf>
    <xf numFmtId="0" fontId="19" fillId="8" borderId="5" xfId="0" applyFont="1" applyFill="1" applyBorder="1" applyAlignment="1">
      <alignment horizontal="center" vertical="center" wrapText="1"/>
    </xf>
    <xf numFmtId="0" fontId="3" fillId="0" borderId="0" xfId="0" applyFont="1" applyAlignment="1">
      <alignment horizontal="left" vertical="top"/>
    </xf>
    <xf numFmtId="0" fontId="8" fillId="0" borderId="0" xfId="0" applyFont="1" applyAlignment="1">
      <alignment horizontal="left" vertical="top"/>
    </xf>
    <xf numFmtId="0" fontId="3" fillId="0" borderId="0" xfId="0" applyFont="1" applyAlignment="1">
      <alignment vertical="center"/>
    </xf>
    <xf numFmtId="0" fontId="3" fillId="0" borderId="0" xfId="0" applyFont="1" applyAlignment="1">
      <alignment horizontal="center" vertical="top"/>
    </xf>
    <xf numFmtId="0" fontId="0" fillId="10" borderId="0" xfId="0" applyFill="1"/>
    <xf numFmtId="0" fontId="0" fillId="10" borderId="0" xfId="0" applyFill="1" applyAlignment="1">
      <alignment wrapText="1"/>
    </xf>
    <xf numFmtId="0" fontId="0" fillId="10" borderId="0" xfId="0" applyFill="1" applyAlignment="1">
      <alignment horizontal="left" vertical="top"/>
    </xf>
    <xf numFmtId="0" fontId="0" fillId="10" borderId="0" xfId="0" applyFill="1" applyAlignment="1">
      <alignment vertical="center" wrapText="1"/>
    </xf>
    <xf numFmtId="0" fontId="0" fillId="10" borderId="0" xfId="0" applyFill="1" applyAlignment="1">
      <alignment horizontal="center" vertical="center" wrapText="1"/>
    </xf>
    <xf numFmtId="0" fontId="0" fillId="10" borderId="0" xfId="0" applyFill="1" applyAlignment="1">
      <alignment horizontal="left" vertical="center" wrapText="1"/>
    </xf>
    <xf numFmtId="0" fontId="0" fillId="0" borderId="1" xfId="0" applyBorder="1" applyAlignment="1">
      <alignment vertical="center" wrapText="1"/>
    </xf>
    <xf numFmtId="0" fontId="30" fillId="0" borderId="0" xfId="0" applyFont="1" applyAlignment="1">
      <alignment wrapText="1"/>
    </xf>
    <xf numFmtId="0" fontId="0" fillId="11" borderId="0" xfId="0" applyFill="1" applyAlignment="1">
      <alignment vertical="center" wrapText="1"/>
    </xf>
    <xf numFmtId="0" fontId="0" fillId="11" borderId="0" xfId="0" applyFill="1" applyAlignment="1">
      <alignment horizontal="center" vertical="center" wrapText="1"/>
    </xf>
    <xf numFmtId="0" fontId="0" fillId="11" borderId="0" xfId="0" applyFill="1" applyAlignment="1">
      <alignment horizontal="left" vertical="center" wrapText="1"/>
    </xf>
    <xf numFmtId="0" fontId="7" fillId="11" borderId="0" xfId="0" applyFont="1" applyFill="1" applyAlignment="1">
      <alignment horizontal="left"/>
    </xf>
    <xf numFmtId="0" fontId="4" fillId="11" borderId="0" xfId="0" applyFont="1" applyFill="1" applyAlignment="1">
      <alignment horizontal="right"/>
    </xf>
    <xf numFmtId="0" fontId="0" fillId="11" borderId="0" xfId="0" applyFill="1"/>
    <xf numFmtId="0" fontId="0" fillId="11" borderId="0" xfId="0" applyFill="1" applyAlignment="1">
      <alignment horizontal="left" vertical="top"/>
    </xf>
    <xf numFmtId="0" fontId="1" fillId="11" borderId="0" xfId="0" applyFont="1" applyFill="1"/>
    <xf numFmtId="0" fontId="3" fillId="0" borderId="0" xfId="0" applyFont="1" applyAlignment="1">
      <alignment wrapText="1"/>
    </xf>
    <xf numFmtId="0" fontId="25" fillId="0" borderId="0" xfId="10" applyFont="1" applyAlignment="1" applyProtection="1">
      <alignment horizontal="left" vertical="top"/>
    </xf>
    <xf numFmtId="0" fontId="4" fillId="0" borderId="0" xfId="10" applyFont="1" applyAlignment="1" applyProtection="1">
      <alignment horizontal="left" vertical="top"/>
    </xf>
    <xf numFmtId="0" fontId="1" fillId="0" borderId="0" xfId="0" applyFont="1" applyAlignment="1">
      <alignment vertical="top" wrapText="1"/>
    </xf>
    <xf numFmtId="0" fontId="0" fillId="0" borderId="0" xfId="0" applyAlignment="1">
      <alignment vertical="top"/>
    </xf>
    <xf numFmtId="0" fontId="5" fillId="0" borderId="0" xfId="0" applyFont="1"/>
    <xf numFmtId="0" fontId="0" fillId="11" borderId="1" xfId="0" applyFill="1" applyBorder="1" applyAlignment="1">
      <alignment vertical="center" wrapText="1"/>
    </xf>
    <xf numFmtId="0" fontId="0" fillId="11" borderId="1" xfId="0" applyFill="1" applyBorder="1" applyAlignment="1">
      <alignment horizontal="center" vertical="center" wrapText="1"/>
    </xf>
    <xf numFmtId="0" fontId="1" fillId="11"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9" borderId="1" xfId="0" applyFont="1" applyFill="1" applyBorder="1" applyAlignment="1">
      <alignment horizontal="left"/>
    </xf>
    <xf numFmtId="0" fontId="10" fillId="9" borderId="2" xfId="0" applyFont="1" applyFill="1" applyBorder="1"/>
    <xf numFmtId="0" fontId="2" fillId="9" borderId="2" xfId="0" applyFont="1" applyFill="1" applyBorder="1"/>
    <xf numFmtId="0" fontId="33" fillId="9" borderId="2" xfId="0" applyFont="1" applyFill="1" applyBorder="1"/>
    <xf numFmtId="0" fontId="4" fillId="11" borderId="0" xfId="0" applyFont="1" applyFill="1"/>
    <xf numFmtId="0" fontId="6" fillId="11" borderId="0" xfId="0" applyFont="1" applyFill="1" applyAlignment="1">
      <alignment horizontal="left" vertical="top"/>
    </xf>
    <xf numFmtId="0" fontId="4" fillId="0" borderId="0" xfId="0" applyFont="1" applyAlignment="1">
      <alignment horizontal="left" vertical="top"/>
    </xf>
    <xf numFmtId="0" fontId="6" fillId="11" borderId="0" xfId="0" applyFont="1" applyFill="1" applyAlignment="1">
      <alignment vertical="top"/>
    </xf>
    <xf numFmtId="175" fontId="4" fillId="11" borderId="1" xfId="8" applyNumberFormat="1" applyFont="1" applyFill="1" applyBorder="1" applyAlignment="1" applyProtection="1">
      <alignment horizontal="center" vertical="center" wrapText="1"/>
    </xf>
    <xf numFmtId="0" fontId="0" fillId="10" borderId="1" xfId="0" applyFill="1" applyBorder="1" applyAlignment="1" applyProtection="1">
      <alignment horizontal="left" vertical="center" wrapText="1"/>
      <protection locked="0"/>
    </xf>
    <xf numFmtId="15" fontId="4" fillId="14" borderId="1" xfId="0" applyNumberFormat="1" applyFont="1" applyFill="1" applyBorder="1" applyAlignment="1" applyProtection="1">
      <alignment horizontal="center" vertical="top"/>
      <protection locked="0"/>
    </xf>
    <xf numFmtId="164" fontId="0" fillId="14" borderId="1" xfId="7" applyNumberFormat="1" applyFont="1" applyFill="1" applyBorder="1" applyAlignment="1" applyProtection="1">
      <alignment horizontal="center" vertical="center" wrapText="1"/>
      <protection locked="0"/>
    </xf>
    <xf numFmtId="0" fontId="0" fillId="14" borderId="1" xfId="0" applyFill="1" applyBorder="1" applyAlignment="1" applyProtection="1">
      <alignment horizontal="left" vertical="center" wrapText="1"/>
      <protection locked="0"/>
    </xf>
    <xf numFmtId="170" fontId="0" fillId="14" borderId="1" xfId="7" applyNumberFormat="1" applyFont="1" applyFill="1" applyBorder="1" applyAlignment="1" applyProtection="1">
      <alignment horizontal="right" vertical="center" wrapText="1"/>
      <protection locked="0"/>
    </xf>
    <xf numFmtId="0" fontId="0" fillId="14" borderId="1" xfId="0" applyFill="1" applyBorder="1" applyAlignment="1" applyProtection="1">
      <alignment horizontal="center" vertical="center" wrapText="1"/>
      <protection locked="0"/>
    </xf>
    <xf numFmtId="2" fontId="4" fillId="14" borderId="1" xfId="0" applyNumberFormat="1" applyFont="1" applyFill="1" applyBorder="1" applyAlignment="1" applyProtection="1">
      <alignment horizontal="left" vertical="center" wrapText="1"/>
      <protection locked="0"/>
    </xf>
    <xf numFmtId="2" fontId="4" fillId="14" borderId="1" xfId="0" applyNumberFormat="1" applyFont="1" applyFill="1" applyBorder="1" applyAlignment="1" applyProtection="1">
      <alignment horizontal="center" vertical="center" wrapText="1"/>
      <protection locked="0"/>
    </xf>
    <xf numFmtId="2" fontId="0" fillId="14" borderId="1" xfId="0" applyNumberFormat="1" applyFill="1" applyBorder="1" applyAlignment="1" applyProtection="1">
      <alignment horizontal="center" vertical="center" wrapText="1"/>
      <protection locked="0"/>
    </xf>
    <xf numFmtId="2" fontId="0" fillId="14" borderId="1" xfId="0" applyNumberFormat="1" applyFill="1" applyBorder="1" applyAlignment="1" applyProtection="1">
      <alignment horizontal="left" vertical="center" wrapText="1"/>
      <protection locked="0"/>
    </xf>
    <xf numFmtId="2" fontId="0" fillId="14" borderId="1" xfId="0" applyNumberFormat="1" applyFill="1" applyBorder="1" applyAlignment="1" applyProtection="1">
      <alignment vertical="center" wrapText="1"/>
      <protection locked="0"/>
    </xf>
    <xf numFmtId="0" fontId="0" fillId="14" borderId="1" xfId="0" quotePrefix="1" applyFill="1" applyBorder="1" applyAlignment="1" applyProtection="1">
      <alignment horizontal="left" vertical="center" wrapText="1"/>
      <protection locked="0"/>
    </xf>
    <xf numFmtId="165" fontId="0" fillId="14" borderId="1" xfId="7" applyNumberFormat="1" applyFont="1" applyFill="1" applyBorder="1" applyAlignment="1" applyProtection="1">
      <alignment horizontal="right" vertical="center" wrapText="1"/>
      <protection locked="0"/>
    </xf>
    <xf numFmtId="174" fontId="0" fillId="14" borderId="1" xfId="7" applyNumberFormat="1" applyFont="1" applyFill="1" applyBorder="1" applyAlignment="1" applyProtection="1">
      <alignment horizontal="right" vertical="center" wrapText="1"/>
      <protection locked="0"/>
    </xf>
    <xf numFmtId="0" fontId="0" fillId="14" borderId="1" xfId="0" applyFill="1" applyBorder="1" applyAlignment="1" applyProtection="1">
      <alignment horizontal="left"/>
      <protection locked="0"/>
    </xf>
    <xf numFmtId="164" fontId="0" fillId="14" borderId="1" xfId="7" applyNumberFormat="1" applyFont="1" applyFill="1" applyBorder="1" applyAlignment="1" applyProtection="1">
      <alignment horizontal="right" vertical="center" wrapText="1"/>
      <protection locked="0"/>
    </xf>
    <xf numFmtId="0" fontId="4" fillId="14" borderId="1" xfId="0" applyFont="1" applyFill="1" applyBorder="1" applyAlignment="1" applyProtection="1">
      <alignment horizontal="center" vertical="center" wrapText="1"/>
      <protection locked="0"/>
    </xf>
    <xf numFmtId="170" fontId="0" fillId="14" borderId="1" xfId="0" applyNumberFormat="1" applyFill="1" applyBorder="1" applyAlignment="1" applyProtection="1">
      <alignment horizontal="right" vertical="center" wrapText="1"/>
      <protection locked="0"/>
    </xf>
    <xf numFmtId="171" fontId="0" fillId="14" borderId="1" xfId="0" applyNumberFormat="1" applyFill="1" applyBorder="1" applyAlignment="1" applyProtection="1">
      <alignment horizontal="right" vertical="center" wrapText="1"/>
      <protection locked="0"/>
    </xf>
    <xf numFmtId="172" fontId="0" fillId="14" borderId="1" xfId="0" applyNumberFormat="1" applyFill="1" applyBorder="1" applyAlignment="1" applyProtection="1">
      <alignment horizontal="right" vertical="center" wrapText="1"/>
      <protection locked="0"/>
    </xf>
    <xf numFmtId="170" fontId="0" fillId="14" borderId="1" xfId="7" applyNumberFormat="1" applyFont="1" applyFill="1" applyBorder="1" applyAlignment="1" applyProtection="1">
      <alignment vertical="center" wrapText="1"/>
      <protection locked="0"/>
    </xf>
    <xf numFmtId="173" fontId="0" fillId="14" borderId="1" xfId="7" applyNumberFormat="1" applyFont="1" applyFill="1" applyBorder="1" applyAlignment="1" applyProtection="1">
      <alignment horizontal="right" vertical="center" wrapText="1"/>
      <protection locked="0"/>
    </xf>
    <xf numFmtId="0" fontId="4" fillId="14" borderId="1" xfId="0" applyFont="1" applyFill="1" applyBorder="1" applyAlignment="1" applyProtection="1">
      <alignment horizontal="right" vertical="center" wrapText="1"/>
      <protection locked="0"/>
    </xf>
    <xf numFmtId="0" fontId="28" fillId="0" borderId="0" xfId="0" applyFont="1" applyAlignment="1">
      <alignment vertical="center"/>
    </xf>
    <xf numFmtId="0" fontId="4" fillId="14" borderId="1" xfId="0" applyFont="1" applyFill="1" applyBorder="1" applyAlignment="1" applyProtection="1">
      <alignment horizontal="center" vertical="top"/>
      <protection locked="0"/>
    </xf>
    <xf numFmtId="2" fontId="0" fillId="14" borderId="1" xfId="0" applyNumberFormat="1" applyFill="1" applyBorder="1" applyAlignment="1" applyProtection="1">
      <alignment horizontal="right" vertical="center" wrapText="1"/>
      <protection locked="0"/>
    </xf>
    <xf numFmtId="2" fontId="0" fillId="14" borderId="1" xfId="0" applyNumberFormat="1" applyFill="1" applyBorder="1" applyAlignment="1" applyProtection="1">
      <alignment horizontal="center" wrapText="1"/>
      <protection locked="0"/>
    </xf>
    <xf numFmtId="0" fontId="6" fillId="0" borderId="0" xfId="0" applyFont="1" applyAlignment="1">
      <alignment vertical="top"/>
    </xf>
    <xf numFmtId="0" fontId="1" fillId="0" borderId="0" xfId="0" applyFont="1"/>
    <xf numFmtId="0" fontId="1" fillId="0" borderId="0" xfId="0" applyFont="1" applyAlignment="1">
      <alignment vertical="top"/>
    </xf>
    <xf numFmtId="0" fontId="24" fillId="0" borderId="0" xfId="10" applyFont="1" applyBorder="1" applyAlignment="1" applyProtection="1">
      <alignment vertical="center" wrapText="1"/>
    </xf>
    <xf numFmtId="0" fontId="16" fillId="0" borderId="0" xfId="0" applyFont="1"/>
    <xf numFmtId="0" fontId="22" fillId="0" borderId="0" xfId="0" applyFont="1"/>
    <xf numFmtId="0" fontId="21" fillId="0" borderId="0" xfId="0" applyFont="1"/>
    <xf numFmtId="0" fontId="4" fillId="0" borderId="0" xfId="10" applyFont="1" applyBorder="1" applyAlignment="1" applyProtection="1">
      <alignment horizontal="left" vertical="top"/>
    </xf>
    <xf numFmtId="0" fontId="15" fillId="0" borderId="0" xfId="0" applyFont="1" applyAlignment="1">
      <alignment wrapText="1"/>
    </xf>
    <xf numFmtId="0" fontId="7" fillId="0" borderId="0" xfId="0" applyFont="1"/>
    <xf numFmtId="0" fontId="4" fillId="0" borderId="0" xfId="0" applyFont="1" applyAlignment="1">
      <alignment horizontal="left"/>
    </xf>
    <xf numFmtId="2" fontId="35" fillId="11" borderId="1" xfId="0" applyNumberFormat="1" applyFont="1" applyFill="1" applyBorder="1" applyAlignment="1">
      <alignment horizontal="center" vertical="center" wrapText="1"/>
    </xf>
    <xf numFmtId="167" fontId="35" fillId="11" borderId="1" xfId="7" applyNumberFormat="1" applyFont="1" applyFill="1" applyBorder="1" applyAlignment="1" applyProtection="1">
      <alignment horizontal="right" vertical="center" wrapText="1"/>
    </xf>
    <xf numFmtId="164" fontId="35" fillId="11" borderId="1" xfId="7" applyNumberFormat="1" applyFont="1" applyFill="1" applyBorder="1" applyAlignment="1" applyProtection="1">
      <alignment horizontal="center" vertical="center" wrapText="1"/>
    </xf>
    <xf numFmtId="9" fontId="35" fillId="11" borderId="1" xfId="9" applyFont="1" applyFill="1" applyBorder="1" applyAlignment="1" applyProtection="1">
      <alignment horizontal="right" vertical="center" wrapText="1"/>
    </xf>
    <xf numFmtId="168" fontId="35" fillId="11" borderId="1" xfId="7" applyNumberFormat="1" applyFont="1" applyFill="1" applyBorder="1" applyAlignment="1" applyProtection="1">
      <alignment horizontal="right" vertical="center" wrapText="1"/>
    </xf>
    <xf numFmtId="169" fontId="35" fillId="11" borderId="1" xfId="7" applyNumberFormat="1" applyFont="1" applyFill="1" applyBorder="1" applyAlignment="1" applyProtection="1">
      <alignment vertical="center" wrapText="1"/>
    </xf>
    <xf numFmtId="164" fontId="35" fillId="11" borderId="1" xfId="7" applyNumberFormat="1" applyFont="1" applyFill="1" applyBorder="1" applyAlignment="1" applyProtection="1">
      <alignment horizontal="right" vertical="center" wrapText="1"/>
    </xf>
    <xf numFmtId="15" fontId="35" fillId="11" borderId="1" xfId="0" applyNumberFormat="1" applyFont="1" applyFill="1" applyBorder="1" applyAlignment="1">
      <alignment horizontal="center" vertical="center" wrapText="1"/>
    </xf>
    <xf numFmtId="175" fontId="35" fillId="11" borderId="1" xfId="8" applyNumberFormat="1" applyFont="1" applyFill="1" applyBorder="1" applyAlignment="1" applyProtection="1">
      <alignment horizontal="center" vertical="center" wrapText="1"/>
    </xf>
    <xf numFmtId="174" fontId="35" fillId="11" borderId="1" xfId="7" applyNumberFormat="1" applyFont="1" applyFill="1" applyBorder="1" applyAlignment="1" applyProtection="1">
      <alignment horizontal="right" vertical="center" wrapText="1"/>
    </xf>
    <xf numFmtId="170" fontId="35" fillId="11" borderId="1" xfId="7" applyNumberFormat="1" applyFont="1" applyFill="1" applyBorder="1" applyAlignment="1" applyProtection="1">
      <alignment horizontal="right" vertical="center" wrapText="1"/>
    </xf>
    <xf numFmtId="0" fontId="30" fillId="0" borderId="0" xfId="0" applyFont="1" applyAlignment="1">
      <alignment horizontal="left" vertical="center" wrapText="1"/>
    </xf>
    <xf numFmtId="0" fontId="1" fillId="11" borderId="7" xfId="0" applyFont="1" applyFill="1" applyBorder="1" applyAlignment="1">
      <alignment horizontal="center" vertical="center" wrapText="1"/>
    </xf>
    <xf numFmtId="0" fontId="0" fillId="11" borderId="0" xfId="0" applyFill="1" applyAlignment="1">
      <alignment vertical="center"/>
    </xf>
    <xf numFmtId="0" fontId="0" fillId="10" borderId="0" xfId="0" applyFill="1" applyAlignment="1">
      <alignment vertical="center"/>
    </xf>
    <xf numFmtId="0" fontId="6" fillId="0" borderId="0" xfId="0" applyFont="1" applyAlignment="1">
      <alignment vertical="center"/>
    </xf>
    <xf numFmtId="9" fontId="10" fillId="9" borderId="5" xfId="9" quotePrefix="1" applyFont="1" applyFill="1" applyBorder="1" applyAlignment="1" applyProtection="1">
      <alignment horizontal="center" vertical="center" wrapText="1"/>
    </xf>
    <xf numFmtId="0" fontId="10" fillId="8" borderId="1" xfId="0" applyFont="1" applyFill="1" applyBorder="1" applyAlignment="1">
      <alignment horizontal="center" vertical="center" wrapText="1"/>
    </xf>
    <xf numFmtId="0" fontId="13" fillId="0" borderId="0" xfId="0" applyFont="1" applyAlignment="1">
      <alignment vertical="center"/>
    </xf>
    <xf numFmtId="0" fontId="16" fillId="0" borderId="0" xfId="0" applyFont="1" applyAlignment="1">
      <alignment horizontal="center" vertical="center" wrapText="1"/>
    </xf>
    <xf numFmtId="0" fontId="18" fillId="0" borderId="0" xfId="0" applyFont="1" applyAlignment="1">
      <alignment vertical="center"/>
    </xf>
    <xf numFmtId="0" fontId="32" fillId="0" borderId="0" xfId="0" applyFont="1"/>
    <xf numFmtId="0" fontId="0" fillId="11" borderId="0" xfId="0" applyFill="1" applyAlignment="1">
      <alignment horizontal="center" vertical="center"/>
    </xf>
    <xf numFmtId="0" fontId="0" fillId="10" borderId="0" xfId="0" applyFill="1" applyAlignment="1">
      <alignment horizontal="center" vertical="center"/>
    </xf>
    <xf numFmtId="0" fontId="0" fillId="0" borderId="0" xfId="0" applyAlignment="1">
      <alignment horizontal="center" vertical="center"/>
    </xf>
    <xf numFmtId="170" fontId="39" fillId="9" borderId="5" xfId="0" applyNumberFormat="1" applyFont="1" applyFill="1" applyBorder="1" applyAlignment="1">
      <alignment horizontal="center" vertical="center" wrapText="1"/>
    </xf>
    <xf numFmtId="170" fontId="35" fillId="11" borderId="1" xfId="0" applyNumberFormat="1" applyFont="1" applyFill="1" applyBorder="1" applyAlignment="1">
      <alignment horizontal="center" vertical="center" wrapText="1"/>
    </xf>
    <xf numFmtId="172" fontId="35" fillId="11" borderId="1" xfId="0" applyNumberFormat="1" applyFont="1" applyFill="1" applyBorder="1" applyAlignment="1">
      <alignment horizontal="center" vertical="center" wrapText="1"/>
    </xf>
    <xf numFmtId="170" fontId="35" fillId="13" borderId="1" xfId="7" applyNumberFormat="1" applyFont="1" applyFill="1" applyBorder="1" applyAlignment="1" applyProtection="1">
      <alignment horizontal="center" vertical="center" wrapText="1"/>
    </xf>
    <xf numFmtId="164" fontId="35" fillId="13" borderId="1" xfId="7" applyNumberFormat="1" applyFont="1" applyFill="1" applyBorder="1" applyAlignment="1" applyProtection="1">
      <alignment horizontal="center" vertical="center" wrapText="1"/>
    </xf>
    <xf numFmtId="173" fontId="35" fillId="13" borderId="1" xfId="7" applyNumberFormat="1" applyFont="1" applyFill="1" applyBorder="1" applyAlignment="1" applyProtection="1">
      <alignment horizontal="center" vertical="center" wrapText="1"/>
    </xf>
    <xf numFmtId="0" fontId="35" fillId="11" borderId="0" xfId="0" applyFont="1" applyFill="1" applyAlignment="1">
      <alignment horizontal="center" vertical="center"/>
    </xf>
    <xf numFmtId="0" fontId="35" fillId="10" borderId="0" xfId="0" applyFont="1" applyFill="1" applyAlignment="1">
      <alignment horizontal="center" vertical="center"/>
    </xf>
    <xf numFmtId="0" fontId="35" fillId="0" borderId="0" xfId="0" applyFont="1" applyAlignment="1">
      <alignment horizontal="center" vertical="center"/>
    </xf>
    <xf numFmtId="0" fontId="11" fillId="11" borderId="0" xfId="0" applyFont="1" applyFill="1" applyAlignment="1">
      <alignment horizontal="center" vertical="center"/>
    </xf>
    <xf numFmtId="0" fontId="11" fillId="10" borderId="0" xfId="0" applyFont="1" applyFill="1" applyAlignment="1">
      <alignment horizontal="center" vertical="center"/>
    </xf>
    <xf numFmtId="0" fontId="11" fillId="0" borderId="0" xfId="0" applyFont="1" applyAlignment="1">
      <alignment horizontal="center" vertical="center"/>
    </xf>
    <xf numFmtId="0" fontId="0" fillId="11" borderId="0" xfId="0" applyFill="1" applyAlignment="1">
      <alignment wrapText="1"/>
    </xf>
    <xf numFmtId="0" fontId="30" fillId="11" borderId="0" xfId="0" applyFont="1" applyFill="1" applyAlignment="1">
      <alignment wrapText="1"/>
    </xf>
    <xf numFmtId="0" fontId="4" fillId="0" borderId="0" xfId="0" applyFont="1" applyAlignment="1">
      <alignment vertical="center" wrapText="1"/>
    </xf>
    <xf numFmtId="0" fontId="10" fillId="8" borderId="2" xfId="0" applyFont="1" applyFill="1" applyBorder="1" applyAlignment="1">
      <alignment vertical="center" wrapText="1"/>
    </xf>
    <xf numFmtId="9" fontId="10" fillId="9" borderId="2" xfId="9" quotePrefix="1" applyFont="1" applyFill="1" applyBorder="1" applyAlignment="1" applyProtection="1">
      <alignment horizontal="left" vertical="center" wrapText="1"/>
    </xf>
    <xf numFmtId="2" fontId="35" fillId="11" borderId="1" xfId="0" applyNumberFormat="1" applyFont="1" applyFill="1" applyBorder="1" applyAlignment="1">
      <alignment horizontal="left" vertical="center" wrapText="1"/>
    </xf>
    <xf numFmtId="0" fontId="35" fillId="11" borderId="0" xfId="0" applyFont="1" applyFill="1" applyAlignment="1">
      <alignment vertical="center"/>
    </xf>
    <xf numFmtId="0" fontId="35" fillId="10" borderId="0" xfId="0" applyFont="1" applyFill="1" applyAlignment="1">
      <alignment vertical="center"/>
    </xf>
    <xf numFmtId="0" fontId="35" fillId="0" borderId="0" xfId="0" applyFont="1" applyAlignment="1">
      <alignment vertical="center"/>
    </xf>
    <xf numFmtId="0" fontId="11" fillId="11" borderId="0" xfId="0" applyFont="1" applyFill="1" applyAlignment="1">
      <alignment vertical="center"/>
    </xf>
    <xf numFmtId="0" fontId="11" fillId="10" borderId="0" xfId="0" applyFont="1" applyFill="1" applyAlignment="1">
      <alignment vertical="center"/>
    </xf>
    <xf numFmtId="0" fontId="11" fillId="0" borderId="0" xfId="0" applyFont="1" applyAlignment="1">
      <alignment vertical="center"/>
    </xf>
    <xf numFmtId="0" fontId="13" fillId="0" borderId="0" xfId="0" applyFont="1" applyAlignment="1">
      <alignment horizontal="center" vertical="center" wrapText="1"/>
    </xf>
    <xf numFmtId="0" fontId="1" fillId="0" borderId="0" xfId="0" applyFont="1" applyAlignment="1">
      <alignment vertical="center" wrapText="1"/>
    </xf>
    <xf numFmtId="0" fontId="19" fillId="8" borderId="1" xfId="0" applyFont="1" applyFill="1" applyBorder="1" applyAlignment="1">
      <alignment horizontal="center" vertical="center" wrapText="1"/>
    </xf>
    <xf numFmtId="0" fontId="0" fillId="11" borderId="3" xfId="0" applyFill="1" applyBorder="1" applyAlignment="1">
      <alignment vertical="center" wrapText="1"/>
    </xf>
    <xf numFmtId="0" fontId="0" fillId="11" borderId="3" xfId="0" applyFill="1" applyBorder="1" applyAlignment="1">
      <alignment horizontal="center" vertical="center" wrapText="1"/>
    </xf>
    <xf numFmtId="0" fontId="7" fillId="11" borderId="1" xfId="0" applyFont="1" applyFill="1" applyBorder="1" applyAlignment="1">
      <alignment horizontal="center" vertical="center" wrapText="1"/>
    </xf>
    <xf numFmtId="0" fontId="1" fillId="11" borderId="0" xfId="0" applyFont="1" applyFill="1" applyAlignment="1">
      <alignment vertical="center" wrapText="1"/>
    </xf>
    <xf numFmtId="0" fontId="1" fillId="10" borderId="0" xfId="0" applyFont="1" applyFill="1" applyAlignment="1">
      <alignment vertical="center" wrapText="1"/>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left" vertical="top" wrapText="1"/>
    </xf>
    <xf numFmtId="0" fontId="0" fillId="0" borderId="0" xfId="0" applyAlignment="1">
      <alignment horizontal="left" vertical="top" wrapText="1"/>
    </xf>
    <xf numFmtId="0" fontId="28" fillId="0" borderId="0" xfId="0" applyFont="1"/>
    <xf numFmtId="9" fontId="10" fillId="9" borderId="12" xfId="9" quotePrefix="1" applyFont="1" applyFill="1" applyBorder="1" applyAlignment="1" applyProtection="1">
      <alignment horizontal="left" vertical="center" wrapText="1"/>
    </xf>
    <xf numFmtId="0" fontId="0" fillId="0" borderId="8" xfId="0" applyBorder="1" applyAlignment="1">
      <alignment wrapText="1"/>
    </xf>
    <xf numFmtId="0" fontId="0" fillId="0" borderId="10" xfId="0" applyBorder="1" applyAlignment="1">
      <alignment wrapText="1"/>
    </xf>
    <xf numFmtId="0" fontId="0" fillId="0" borderId="9" xfId="0" applyBorder="1" applyAlignment="1">
      <alignment wrapText="1"/>
    </xf>
    <xf numFmtId="2" fontId="35" fillId="11" borderId="1" xfId="0" applyNumberFormat="1" applyFont="1" applyFill="1" applyBorder="1" applyAlignment="1">
      <alignment vertical="center" wrapText="1"/>
    </xf>
    <xf numFmtId="0" fontId="14" fillId="11" borderId="0" xfId="0" applyFont="1" applyFill="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11" borderId="0" xfId="0" applyFont="1" applyFill="1" applyAlignment="1">
      <alignment vertical="center"/>
    </xf>
    <xf numFmtId="0" fontId="26" fillId="0" borderId="0" xfId="0" applyFont="1" applyAlignment="1">
      <alignment horizontal="left" vertical="center" wrapText="1"/>
    </xf>
    <xf numFmtId="0" fontId="10" fillId="8" borderId="2" xfId="0" applyFont="1" applyFill="1" applyBorder="1" applyAlignment="1">
      <alignment horizontal="left" vertical="center" wrapText="1"/>
    </xf>
    <xf numFmtId="0" fontId="0" fillId="0" borderId="1" xfId="0" applyBorder="1" applyAlignment="1">
      <alignment vertical="center"/>
    </xf>
    <xf numFmtId="0" fontId="4" fillId="11" borderId="0" xfId="0" applyFont="1" applyFill="1" applyAlignment="1">
      <alignment horizontal="left" vertical="center" wrapText="1"/>
    </xf>
    <xf numFmtId="0" fontId="4" fillId="10" borderId="0" xfId="0" applyFont="1" applyFill="1" applyAlignment="1">
      <alignment horizontal="left" vertical="center" wrapText="1"/>
    </xf>
    <xf numFmtId="0" fontId="18" fillId="10" borderId="0" xfId="0" applyFont="1" applyFill="1" applyAlignment="1">
      <alignment vertical="center"/>
    </xf>
    <xf numFmtId="2" fontId="4" fillId="11" borderId="0" xfId="0" applyNumberFormat="1" applyFont="1" applyFill="1" applyAlignment="1">
      <alignment vertical="center" wrapText="1"/>
    </xf>
    <xf numFmtId="2" fontId="4" fillId="10" borderId="0" xfId="0" applyNumberFormat="1" applyFont="1" applyFill="1" applyAlignment="1">
      <alignment vertical="center" wrapText="1"/>
    </xf>
    <xf numFmtId="0" fontId="4" fillId="10" borderId="0" xfId="0" applyFont="1" applyFill="1" applyAlignment="1">
      <alignment vertical="center"/>
    </xf>
    <xf numFmtId="2" fontId="0" fillId="11" borderId="0" xfId="0" applyNumberFormat="1" applyFill="1" applyAlignment="1">
      <alignment vertical="center" wrapText="1"/>
    </xf>
    <xf numFmtId="2" fontId="0" fillId="10" borderId="0" xfId="0" applyNumberFormat="1" applyFill="1" applyAlignment="1">
      <alignment vertical="center" wrapText="1"/>
    </xf>
    <xf numFmtId="0" fontId="0" fillId="0" borderId="0" xfId="0" applyAlignment="1" applyProtection="1">
      <alignment vertical="center"/>
      <protection hidden="1"/>
    </xf>
    <xf numFmtId="0" fontId="10" fillId="9" borderId="1" xfId="1" applyFont="1" applyFill="1" applyBorder="1" applyAlignment="1" applyProtection="1">
      <alignment vertical="center"/>
      <protection hidden="1"/>
    </xf>
    <xf numFmtId="0" fontId="13" fillId="0" borderId="0" xfId="0" applyFont="1" applyAlignment="1" applyProtection="1">
      <alignment vertical="center"/>
      <protection hidden="1"/>
    </xf>
    <xf numFmtId="0" fontId="10" fillId="9" borderId="1" xfId="1" applyFont="1" applyFill="1" applyBorder="1" applyAlignment="1" applyProtection="1">
      <alignment vertical="center" wrapText="1"/>
      <protection hidden="1"/>
    </xf>
    <xf numFmtId="0" fontId="0" fillId="0" borderId="1" xfId="0" applyBorder="1" applyAlignment="1" applyProtection="1">
      <alignment vertical="center"/>
      <protection hidden="1"/>
    </xf>
    <xf numFmtId="0" fontId="0" fillId="0" borderId="0" xfId="0" applyAlignment="1" applyProtection="1">
      <alignment vertical="center" wrapText="1"/>
      <protection hidden="1"/>
    </xf>
    <xf numFmtId="0" fontId="1" fillId="0" borderId="0" xfId="0" applyFont="1" applyAlignment="1" applyProtection="1">
      <alignment vertical="center" wrapText="1"/>
      <protection hidden="1"/>
    </xf>
    <xf numFmtId="0" fontId="10" fillId="8" borderId="1" xfId="0" applyFont="1" applyFill="1" applyBorder="1" applyAlignment="1" applyProtection="1">
      <alignment horizontal="left" vertical="center" wrapText="1"/>
      <protection hidden="1"/>
    </xf>
    <xf numFmtId="0" fontId="10" fillId="8" borderId="2" xfId="0" applyFont="1" applyFill="1" applyBorder="1" applyAlignment="1" applyProtection="1">
      <alignment vertical="center" wrapText="1"/>
      <protection hidden="1"/>
    </xf>
    <xf numFmtId="0" fontId="0" fillId="0" borderId="1" xfId="0" applyBorder="1" applyAlignment="1" applyProtection="1">
      <alignment vertical="center" wrapText="1"/>
      <protection hidden="1"/>
    </xf>
    <xf numFmtId="0" fontId="10" fillId="8" borderId="1" xfId="0" applyFont="1" applyFill="1" applyBorder="1" applyAlignment="1" applyProtection="1">
      <alignment vertical="center" wrapText="1"/>
      <protection hidden="1"/>
    </xf>
    <xf numFmtId="0" fontId="10" fillId="8" borderId="1" xfId="0" applyFont="1" applyFill="1" applyBorder="1" applyAlignment="1" applyProtection="1">
      <alignment horizontal="center" vertical="center" wrapText="1"/>
      <protection hidden="1"/>
    </xf>
    <xf numFmtId="0" fontId="4" fillId="0" borderId="1" xfId="0" applyFont="1" applyBorder="1" applyAlignment="1" applyProtection="1">
      <alignment vertical="center"/>
      <protection hidden="1"/>
    </xf>
    <xf numFmtId="0" fontId="0" fillId="11" borderId="1" xfId="0" applyFill="1" applyBorder="1" applyAlignment="1" applyProtection="1">
      <alignment horizontal="center" vertical="center" wrapText="1"/>
      <protection hidden="1"/>
    </xf>
    <xf numFmtId="164" fontId="0" fillId="0" borderId="1" xfId="7" applyNumberFormat="1" applyFont="1" applyBorder="1" applyAlignment="1" applyProtection="1">
      <alignment vertical="center"/>
      <protection hidden="1"/>
    </xf>
    <xf numFmtId="9" fontId="0" fillId="0" borderId="1" xfId="9" applyFont="1" applyBorder="1" applyAlignment="1" applyProtection="1">
      <alignment vertical="center"/>
      <protection hidden="1"/>
    </xf>
    <xf numFmtId="15" fontId="4" fillId="12" borderId="1" xfId="0" applyNumberFormat="1" applyFont="1" applyFill="1" applyBorder="1" applyAlignment="1" applyProtection="1">
      <alignment horizontal="center" vertical="center"/>
      <protection hidden="1"/>
    </xf>
    <xf numFmtId="175" fontId="4" fillId="11" borderId="1" xfId="8" applyNumberFormat="1" applyFont="1" applyFill="1" applyBorder="1" applyAlignment="1" applyProtection="1">
      <alignment horizontal="center" vertical="center" wrapText="1"/>
      <protection hidden="1"/>
    </xf>
    <xf numFmtId="0" fontId="10" fillId="8" borderId="3" xfId="0" applyFont="1" applyFill="1" applyBorder="1" applyAlignment="1" applyProtection="1">
      <alignment vertical="center" wrapText="1"/>
      <protection hidden="1"/>
    </xf>
    <xf numFmtId="164" fontId="4" fillId="11" borderId="1" xfId="7" applyNumberFormat="1" applyFont="1" applyFill="1" applyBorder="1" applyAlignment="1" applyProtection="1">
      <alignment horizontal="center" vertical="center" wrapText="1"/>
      <protection hidden="1"/>
    </xf>
    <xf numFmtId="170" fontId="34" fillId="9" borderId="5" xfId="0" applyNumberFormat="1" applyFont="1" applyFill="1" applyBorder="1" applyAlignment="1" applyProtection="1">
      <alignment horizontal="left" vertical="center" wrapText="1"/>
      <protection hidden="1"/>
    </xf>
    <xf numFmtId="1" fontId="35" fillId="11" borderId="1" xfId="0" applyNumberFormat="1" applyFont="1" applyFill="1" applyBorder="1" applyAlignment="1">
      <alignment horizontal="center" vertical="center" wrapText="1"/>
    </xf>
    <xf numFmtId="9" fontId="2" fillId="9" borderId="1" xfId="9" applyFont="1" applyFill="1" applyBorder="1" applyAlignment="1" applyProtection="1">
      <alignment horizontal="center"/>
      <protection hidden="1"/>
    </xf>
    <xf numFmtId="9" fontId="10" fillId="8" borderId="5" xfId="9" applyFont="1" applyFill="1" applyBorder="1" applyAlignment="1" applyProtection="1">
      <alignment horizontal="center" vertical="center" wrapText="1"/>
      <protection hidden="1"/>
    </xf>
    <xf numFmtId="164" fontId="2" fillId="9" borderId="3" xfId="7" applyNumberFormat="1" applyFont="1" applyFill="1" applyBorder="1" applyAlignment="1" applyProtection="1">
      <alignment vertical="center" wrapText="1"/>
      <protection hidden="1"/>
    </xf>
    <xf numFmtId="9" fontId="10" fillId="9" borderId="3" xfId="9" quotePrefix="1" applyFont="1" applyFill="1" applyBorder="1" applyAlignment="1" applyProtection="1">
      <alignment horizontal="right" vertical="center"/>
      <protection hidden="1"/>
    </xf>
    <xf numFmtId="0" fontId="10" fillId="8" borderId="3" xfId="0" quotePrefix="1" applyFont="1" applyFill="1" applyBorder="1" applyAlignment="1" applyProtection="1">
      <alignment vertical="center" wrapText="1"/>
      <protection hidden="1"/>
    </xf>
    <xf numFmtId="164" fontId="2" fillId="9" borderId="4" xfId="7" applyNumberFormat="1" applyFont="1" applyFill="1" applyBorder="1" applyAlignment="1" applyProtection="1">
      <alignment vertical="center" wrapText="1"/>
      <protection hidden="1"/>
    </xf>
    <xf numFmtId="164" fontId="2" fillId="9" borderId="11" xfId="7" applyNumberFormat="1" applyFont="1" applyFill="1" applyBorder="1" applyAlignment="1" applyProtection="1">
      <alignment vertical="center" wrapText="1"/>
      <protection hidden="1"/>
    </xf>
    <xf numFmtId="9" fontId="10" fillId="9" borderId="13" xfId="9" quotePrefix="1" applyFont="1" applyFill="1" applyBorder="1" applyAlignment="1" applyProtection="1">
      <alignment horizontal="center" vertical="center"/>
      <protection hidden="1"/>
    </xf>
    <xf numFmtId="164" fontId="2" fillId="9" borderId="3" xfId="7" quotePrefix="1" applyNumberFormat="1" applyFont="1" applyFill="1" applyBorder="1" applyAlignment="1" applyProtection="1">
      <alignment vertical="center" wrapText="1"/>
      <protection hidden="1"/>
    </xf>
    <xf numFmtId="9" fontId="10" fillId="9" borderId="7" xfId="9" quotePrefix="1" applyFont="1" applyFill="1" applyBorder="1" applyAlignment="1" applyProtection="1">
      <alignment horizontal="center" vertical="center"/>
      <protection hidden="1"/>
    </xf>
    <xf numFmtId="0" fontId="4" fillId="14" borderId="1" xfId="0" applyFont="1" applyFill="1" applyBorder="1" applyAlignment="1" applyProtection="1">
      <alignment horizontal="left" vertical="center" wrapText="1"/>
      <protection locked="0"/>
    </xf>
    <xf numFmtId="166" fontId="4" fillId="14" borderId="1" xfId="7" applyNumberFormat="1" applyFont="1" applyFill="1" applyBorder="1" applyAlignment="1" applyProtection="1">
      <alignment horizontal="right" vertical="center" wrapText="1"/>
      <protection locked="0"/>
    </xf>
    <xf numFmtId="170" fontId="4" fillId="14" borderId="1" xfId="7" applyNumberFormat="1" applyFont="1" applyFill="1" applyBorder="1" applyAlignment="1" applyProtection="1">
      <alignment horizontal="right" vertical="center" wrapText="1"/>
      <protection locked="0"/>
    </xf>
    <xf numFmtId="167" fontId="4" fillId="14" borderId="1" xfId="7" applyNumberFormat="1" applyFont="1" applyFill="1" applyBorder="1" applyAlignment="1" applyProtection="1">
      <alignment horizontal="right" vertical="center" wrapText="1"/>
      <protection locked="0"/>
    </xf>
    <xf numFmtId="0" fontId="0" fillId="0" borderId="6" xfId="0" applyBorder="1" applyAlignment="1">
      <alignment vertical="center"/>
    </xf>
    <xf numFmtId="0" fontId="0" fillId="15" borderId="1" xfId="0" applyFill="1" applyBorder="1" applyAlignment="1" applyProtection="1">
      <alignment vertical="center"/>
      <protection hidden="1"/>
    </xf>
    <xf numFmtId="164" fontId="4" fillId="14" borderId="1" xfId="7" applyNumberFormat="1" applyFont="1" applyFill="1" applyBorder="1" applyAlignment="1" applyProtection="1">
      <alignment horizontal="right" vertical="center" wrapText="1"/>
      <protection locked="0"/>
    </xf>
    <xf numFmtId="9" fontId="4" fillId="14" borderId="1" xfId="9" applyFont="1" applyFill="1" applyBorder="1" applyAlignment="1" applyProtection="1">
      <alignment horizontal="right" vertical="center" wrapText="1"/>
      <protection locked="0"/>
    </xf>
    <xf numFmtId="168" fontId="4" fillId="14" borderId="1" xfId="7" applyNumberFormat="1" applyFont="1" applyFill="1" applyBorder="1" applyAlignment="1" applyProtection="1">
      <alignment horizontal="right" vertical="center" wrapText="1"/>
      <protection locked="0"/>
    </xf>
    <xf numFmtId="169" fontId="4" fillId="14" borderId="1" xfId="7" applyNumberFormat="1" applyFont="1" applyFill="1" applyBorder="1" applyAlignment="1" applyProtection="1">
      <alignment horizontal="right" vertical="center" wrapText="1"/>
      <protection locked="0"/>
    </xf>
    <xf numFmtId="176" fontId="4" fillId="14" borderId="1" xfId="7" applyNumberFormat="1" applyFont="1" applyFill="1" applyBorder="1" applyAlignment="1" applyProtection="1">
      <alignment horizontal="right" vertical="center" wrapText="1"/>
      <protection locked="0"/>
    </xf>
    <xf numFmtId="177" fontId="4" fillId="14" borderId="1" xfId="7" applyNumberFormat="1" applyFont="1" applyFill="1" applyBorder="1" applyAlignment="1" applyProtection="1">
      <alignment horizontal="right" vertical="center" wrapText="1"/>
      <protection locked="0"/>
    </xf>
    <xf numFmtId="15" fontId="4" fillId="14" borderId="1" xfId="7" applyNumberFormat="1" applyFont="1" applyFill="1" applyBorder="1" applyAlignment="1" applyProtection="1">
      <alignment horizontal="right" vertical="center" wrapText="1"/>
      <protection locked="0"/>
    </xf>
    <xf numFmtId="175" fontId="4" fillId="14" borderId="1" xfId="8" applyNumberFormat="1" applyFont="1" applyFill="1" applyBorder="1" applyAlignment="1" applyProtection="1">
      <alignment horizontal="right" vertical="center" wrapText="1"/>
      <protection locked="0"/>
    </xf>
    <xf numFmtId="178" fontId="4" fillId="14" borderId="1" xfId="7" applyNumberFormat="1" applyFont="1" applyFill="1" applyBorder="1" applyAlignment="1" applyProtection="1">
      <alignment horizontal="center" vertical="center" wrapText="1"/>
      <protection locked="0"/>
    </xf>
    <xf numFmtId="179" fontId="4" fillId="14" borderId="1" xfId="7" applyNumberFormat="1" applyFont="1" applyFill="1" applyBorder="1" applyAlignment="1" applyProtection="1">
      <alignment horizontal="right" vertical="center" wrapText="1"/>
      <protection locked="0"/>
    </xf>
    <xf numFmtId="180" fontId="35" fillId="11" borderId="1" xfId="7" applyNumberFormat="1" applyFont="1" applyFill="1" applyBorder="1" applyAlignment="1" applyProtection="1">
      <alignment horizontal="right" vertical="center" wrapText="1"/>
    </xf>
    <xf numFmtId="180" fontId="0" fillId="14" borderId="1" xfId="7" applyNumberFormat="1" applyFont="1" applyFill="1" applyBorder="1" applyAlignment="1" applyProtection="1">
      <alignment horizontal="right" vertical="center" wrapText="1"/>
      <protection locked="0"/>
    </xf>
    <xf numFmtId="181" fontId="0" fillId="14" borderId="1" xfId="7" applyNumberFormat="1" applyFont="1" applyFill="1" applyBorder="1" applyAlignment="1" applyProtection="1">
      <alignment horizontal="center" vertical="center" wrapText="1"/>
      <protection locked="0"/>
    </xf>
    <xf numFmtId="0" fontId="4" fillId="0" borderId="0" xfId="0" applyFont="1" applyAlignment="1">
      <alignment horizontal="left" wrapText="1"/>
    </xf>
    <xf numFmtId="0" fontId="4" fillId="0" borderId="0" xfId="10" applyFont="1" applyBorder="1" applyAlignment="1" applyProtection="1">
      <alignment horizontal="left" vertical="top" wrapText="1"/>
    </xf>
    <xf numFmtId="9" fontId="33" fillId="9" borderId="2" xfId="9" applyFont="1" applyFill="1" applyBorder="1" applyAlignment="1" applyProtection="1">
      <alignment horizontal="center"/>
      <protection hidden="1"/>
    </xf>
    <xf numFmtId="9" fontId="33" fillId="9" borderId="3" xfId="9" applyFont="1" applyFill="1" applyBorder="1" applyAlignment="1" applyProtection="1">
      <alignment horizontal="center"/>
      <protection hidden="1"/>
    </xf>
    <xf numFmtId="49" fontId="4" fillId="14" borderId="1" xfId="0" applyNumberFormat="1" applyFont="1" applyFill="1" applyBorder="1" applyAlignment="1" applyProtection="1">
      <alignment horizontal="center" vertical="top"/>
      <protection locked="0"/>
    </xf>
    <xf numFmtId="0" fontId="10" fillId="9" borderId="2" xfId="0" applyFont="1" applyFill="1" applyBorder="1" applyAlignment="1" applyProtection="1">
      <alignment horizontal="center"/>
      <protection hidden="1"/>
    </xf>
    <xf numFmtId="0" fontId="10" fillId="9" borderId="3" xfId="0" applyFont="1" applyFill="1" applyBorder="1" applyAlignment="1" applyProtection="1">
      <alignment horizontal="center"/>
      <protection hidden="1"/>
    </xf>
    <xf numFmtId="0" fontId="4" fillId="14" borderId="1" xfId="0" applyFont="1" applyFill="1" applyBorder="1" applyAlignment="1" applyProtection="1">
      <alignment horizontal="center" vertical="top"/>
      <protection locked="0"/>
    </xf>
    <xf numFmtId="15" fontId="4" fillId="14" borderId="1" xfId="0" applyNumberFormat="1" applyFont="1" applyFill="1" applyBorder="1" applyAlignment="1" applyProtection="1">
      <alignment horizontal="center" vertical="top"/>
      <protection locked="0"/>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30" fillId="0" borderId="0" xfId="0" applyFont="1" applyAlignment="1">
      <alignment horizontal="left"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7" xfId="0" applyFont="1" applyFill="1" applyBorder="1" applyAlignment="1">
      <alignment horizontal="center" vertical="center" wrapText="1"/>
    </xf>
    <xf numFmtId="2" fontId="0" fillId="14" borderId="2" xfId="0" applyNumberFormat="1" applyFill="1" applyBorder="1" applyAlignment="1" applyProtection="1">
      <alignment horizontal="left" vertical="top"/>
      <protection locked="0"/>
    </xf>
    <xf numFmtId="2" fontId="0" fillId="14" borderId="4" xfId="0" applyNumberFormat="1" applyFill="1" applyBorder="1" applyAlignment="1" applyProtection="1">
      <alignment horizontal="left" vertical="top"/>
      <protection locked="0"/>
    </xf>
    <xf numFmtId="2" fontId="0" fillId="14" borderId="3" xfId="0" applyNumberFormat="1" applyFill="1" applyBorder="1" applyAlignment="1" applyProtection="1">
      <alignment horizontal="left" vertical="top"/>
      <protection locked="0"/>
    </xf>
    <xf numFmtId="0" fontId="10" fillId="8" borderId="7" xfId="5" applyFont="1" applyFill="1" applyBorder="1" applyAlignment="1" applyProtection="1">
      <alignment horizontal="center" vertical="center" wrapText="1"/>
    </xf>
    <xf numFmtId="0" fontId="10" fillId="9" borderId="1" xfId="6" applyFont="1" applyFill="1" applyBorder="1" applyAlignment="1" applyProtection="1">
      <alignment horizontal="center" vertical="center" wrapText="1"/>
    </xf>
    <xf numFmtId="0" fontId="10" fillId="9" borderId="1" xfId="4" applyFont="1" applyFill="1" applyBorder="1" applyAlignment="1" applyProtection="1">
      <alignment horizontal="center" vertical="center" wrapText="1"/>
    </xf>
    <xf numFmtId="0" fontId="10" fillId="9" borderId="1" xfId="2" applyFont="1" applyFill="1" applyBorder="1" applyAlignment="1" applyProtection="1">
      <alignment horizontal="center" vertical="center" wrapText="1"/>
    </xf>
    <xf numFmtId="0" fontId="10" fillId="8" borderId="1" xfId="4" applyFont="1" applyFill="1" applyBorder="1" applyAlignment="1" applyProtection="1">
      <alignment horizontal="center" vertical="center" wrapText="1"/>
    </xf>
    <xf numFmtId="0" fontId="10" fillId="8" borderId="1" xfId="0" applyFont="1" applyFill="1" applyBorder="1" applyAlignment="1">
      <alignment horizontal="center" vertical="center" wrapText="1"/>
    </xf>
    <xf numFmtId="0" fontId="10" fillId="8" borderId="2" xfId="0" applyFont="1" applyFill="1" applyBorder="1" applyAlignment="1">
      <alignment horizontal="center" vertical="top" wrapText="1"/>
    </xf>
    <xf numFmtId="0" fontId="10" fillId="8" borderId="3" xfId="0" applyFont="1" applyFill="1" applyBorder="1" applyAlignment="1">
      <alignment horizontal="center" vertical="top"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164" fontId="2" fillId="9" borderId="7" xfId="7" applyNumberFormat="1" applyFont="1" applyFill="1" applyBorder="1" applyAlignment="1" applyProtection="1">
      <alignment horizontal="center" vertical="center" wrapText="1"/>
      <protection hidden="1"/>
    </xf>
    <xf numFmtId="164" fontId="2" fillId="9" borderId="1" xfId="7" applyNumberFormat="1" applyFont="1" applyFill="1" applyBorder="1" applyAlignment="1" applyProtection="1">
      <alignment horizontal="center" vertical="center" wrapText="1"/>
      <protection hidden="1"/>
    </xf>
    <xf numFmtId="0" fontId="10" fillId="8" borderId="7" xfId="0" applyFont="1" applyFill="1" applyBorder="1" applyAlignment="1">
      <alignment horizontal="center" vertical="center" wrapText="1"/>
    </xf>
    <xf numFmtId="0" fontId="18" fillId="0" borderId="11" xfId="0" applyFont="1" applyBorder="1" applyAlignment="1">
      <alignment horizontal="center" vertical="center"/>
    </xf>
    <xf numFmtId="0" fontId="10" fillId="9" borderId="1" xfId="3" applyFont="1" applyFill="1" applyBorder="1" applyAlignment="1" applyProtection="1">
      <alignment horizontal="center" vertical="center" wrapText="1"/>
    </xf>
    <xf numFmtId="0" fontId="10" fillId="8" borderId="4" xfId="0" applyFont="1" applyFill="1" applyBorder="1" applyAlignment="1">
      <alignment horizontal="center" vertical="center" wrapText="1"/>
    </xf>
    <xf numFmtId="0" fontId="19" fillId="8" borderId="2"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0" fillId="8" borderId="2" xfId="0" applyFont="1" applyFill="1" applyBorder="1" applyAlignment="1">
      <alignment horizontal="left" vertical="top" wrapText="1"/>
    </xf>
    <xf numFmtId="0" fontId="10" fillId="8" borderId="4" xfId="0" applyFont="1" applyFill="1" applyBorder="1" applyAlignment="1">
      <alignment horizontal="left" vertical="top" wrapText="1"/>
    </xf>
    <xf numFmtId="9" fontId="10" fillId="9" borderId="2" xfId="9" quotePrefix="1" applyFont="1" applyFill="1" applyBorder="1" applyAlignment="1" applyProtection="1">
      <alignment horizontal="left" vertical="top" wrapText="1"/>
    </xf>
    <xf numFmtId="9" fontId="10" fillId="9" borderId="4" xfId="9" quotePrefix="1" applyFont="1" applyFill="1" applyBorder="1" applyAlignment="1" applyProtection="1">
      <alignment horizontal="left" vertical="top"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2" fontId="0" fillId="14" borderId="1" xfId="0" applyNumberFormat="1" applyFill="1" applyBorder="1" applyAlignment="1" applyProtection="1">
      <alignment horizontal="left" vertical="top"/>
      <protection locked="0"/>
    </xf>
    <xf numFmtId="0" fontId="10" fillId="8" borderId="5" xfId="0" applyFont="1" applyFill="1" applyBorder="1" applyAlignment="1">
      <alignment horizontal="center" vertical="center" wrapText="1"/>
    </xf>
    <xf numFmtId="0" fontId="10" fillId="8" borderId="8"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27" fillId="0" borderId="0" xfId="0" applyFont="1" applyAlignment="1" applyProtection="1">
      <alignment horizontal="center" vertical="center"/>
      <protection hidden="1"/>
    </xf>
    <xf numFmtId="0" fontId="18" fillId="0" borderId="14" xfId="0"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cellXfs>
  <cellStyles count="11">
    <cellStyle name="20% - Accent2" xfId="2" builtinId="34"/>
    <cellStyle name="20% - Accent4" xfId="3" builtinId="42"/>
    <cellStyle name="20% - Accent6" xfId="5" builtinId="50"/>
    <cellStyle name="40% - Accent5" xfId="4" builtinId="47"/>
    <cellStyle name="40% - Accent6" xfId="6" builtinId="51"/>
    <cellStyle name="Accent1" xfId="1" builtinId="29"/>
    <cellStyle name="Comma" xfId="7" builtinId="3"/>
    <cellStyle name="Currency" xfId="8" builtinId="4"/>
    <cellStyle name="Hyperlink" xfId="10" builtinId="8"/>
    <cellStyle name="Normal" xfId="0" builtinId="0"/>
    <cellStyle name="Percent" xfId="9" builtinId="5"/>
  </cellStyles>
  <dxfs count="18">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rgb="FFFF0000"/>
      </font>
    </dxf>
    <dxf>
      <font>
        <color rgb="FFFF000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s>
  <tableStyles count="0" defaultTableStyle="TableStyleMedium2" defaultPivotStyle="PivotStyleLight16"/>
  <colors>
    <mruColors>
      <color rgb="FFE4F0DC"/>
      <color rgb="FF007E9E"/>
      <color rgb="FFE6F1DF"/>
      <color rgb="FFF2F8EE"/>
      <color rgb="FF00ABBD"/>
      <color rgb="FF537134"/>
      <color rgb="FFA9DEE1"/>
      <color rgb="FFC3E09C"/>
      <color rgb="FFCAEAEC"/>
      <color rgb="FF94D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63232</xdr:rowOff>
    </xdr:from>
    <xdr:to>
      <xdr:col>8</xdr:col>
      <xdr:colOff>466725</xdr:colOff>
      <xdr:row>5</xdr:row>
      <xdr:rowOff>225425</xdr:rowOff>
    </xdr:to>
    <xdr:pic>
      <xdr:nvPicPr>
        <xdr:cNvPr id="20" name="Picture 17">
          <a:extLst>
            <a:ext uri="{FF2B5EF4-FFF2-40B4-BE49-F238E27FC236}">
              <a16:creationId xmlns:a16="http://schemas.microsoft.com/office/drawing/2014/main" id="{67E546E6-D3B6-42FC-933B-1126B79AEB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609600" y="787132"/>
          <a:ext cx="12020550" cy="495568"/>
        </a:xfrm>
        <a:prstGeom prst="rect">
          <a:avLst/>
        </a:prstGeom>
      </xdr:spPr>
    </xdr:pic>
    <xdr:clientData/>
  </xdr:twoCellAnchor>
  <xdr:twoCellAnchor editAs="oneCell">
    <xdr:from>
      <xdr:col>0</xdr:col>
      <xdr:colOff>530087</xdr:colOff>
      <xdr:row>54</xdr:row>
      <xdr:rowOff>163582</xdr:rowOff>
    </xdr:from>
    <xdr:to>
      <xdr:col>1</xdr:col>
      <xdr:colOff>2450409</xdr:colOff>
      <xdr:row>58</xdr:row>
      <xdr:rowOff>31223</xdr:rowOff>
    </xdr:to>
    <xdr:pic>
      <xdr:nvPicPr>
        <xdr:cNvPr id="22" name="Picture 16">
          <a:extLst>
            <a:ext uri="{FF2B5EF4-FFF2-40B4-BE49-F238E27FC236}">
              <a16:creationId xmlns:a16="http://schemas.microsoft.com/office/drawing/2014/main" id="{866D4B6C-E922-4FE3-BC34-69E28BF6CB1E}"/>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30087" y="10955821"/>
          <a:ext cx="2533235" cy="629642"/>
        </a:xfrm>
        <a:prstGeom prst="rect">
          <a:avLst/>
        </a:prstGeom>
      </xdr:spPr>
    </xdr:pic>
    <xdr:clientData/>
  </xdr:twoCellAnchor>
  <xdr:twoCellAnchor editAs="oneCell">
    <xdr:from>
      <xdr:col>7</xdr:col>
      <xdr:colOff>73715</xdr:colOff>
      <xdr:row>0</xdr:row>
      <xdr:rowOff>0</xdr:rowOff>
    </xdr:from>
    <xdr:to>
      <xdr:col>8</xdr:col>
      <xdr:colOff>626166</xdr:colOff>
      <xdr:row>4</xdr:row>
      <xdr:rowOff>133350</xdr:rowOff>
    </xdr:to>
    <xdr:pic>
      <xdr:nvPicPr>
        <xdr:cNvPr id="21" name="Picture 18">
          <a:extLst>
            <a:ext uri="{FF2B5EF4-FFF2-40B4-BE49-F238E27FC236}">
              <a16:creationId xmlns:a16="http://schemas.microsoft.com/office/drawing/2014/main" id="{BACF6EB5-0353-4006-8260-C74811A5E54C}"/>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99085" y="0"/>
          <a:ext cx="1513233" cy="89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53974</xdr:rowOff>
    </xdr:from>
    <xdr:to>
      <xdr:col>7</xdr:col>
      <xdr:colOff>36439</xdr:colOff>
      <xdr:row>6</xdr:row>
      <xdr:rowOff>1248</xdr:rowOff>
    </xdr:to>
    <xdr:pic>
      <xdr:nvPicPr>
        <xdr:cNvPr id="2" name="Picture 17">
          <a:extLst>
            <a:ext uri="{FF2B5EF4-FFF2-40B4-BE49-F238E27FC236}">
              <a16:creationId xmlns:a16="http://schemas.microsoft.com/office/drawing/2014/main" id="{7D89ECEB-BB93-441E-91D3-56FCA31496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612913" y="815974"/>
          <a:ext cx="10580200" cy="467829"/>
        </a:xfrm>
        <a:prstGeom prst="rect">
          <a:avLst/>
        </a:prstGeom>
      </xdr:spPr>
    </xdr:pic>
    <xdr:clientData/>
  </xdr:twoCellAnchor>
  <xdr:twoCellAnchor editAs="oneCell">
    <xdr:from>
      <xdr:col>6</xdr:col>
      <xdr:colOff>1238801</xdr:colOff>
      <xdr:row>0</xdr:row>
      <xdr:rowOff>0</xdr:rowOff>
    </xdr:from>
    <xdr:to>
      <xdr:col>7</xdr:col>
      <xdr:colOff>182282</xdr:colOff>
      <xdr:row>4</xdr:row>
      <xdr:rowOff>146050</xdr:rowOff>
    </xdr:to>
    <xdr:pic>
      <xdr:nvPicPr>
        <xdr:cNvPr id="3" name="Picture 18">
          <a:extLst>
            <a:ext uri="{FF2B5EF4-FFF2-40B4-BE49-F238E27FC236}">
              <a16:creationId xmlns:a16="http://schemas.microsoft.com/office/drawing/2014/main" id="{179FAFC4-CDC6-472E-91D9-E7515A779DFD}"/>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7562" y="0"/>
          <a:ext cx="1461394" cy="908050"/>
        </a:xfrm>
        <a:prstGeom prst="rect">
          <a:avLst/>
        </a:prstGeom>
      </xdr:spPr>
    </xdr:pic>
    <xdr:clientData/>
  </xdr:twoCellAnchor>
  <xdr:twoCellAnchor editAs="oneCell">
    <xdr:from>
      <xdr:col>0</xdr:col>
      <xdr:colOff>504825</xdr:colOff>
      <xdr:row>25</xdr:row>
      <xdr:rowOff>180975</xdr:rowOff>
    </xdr:from>
    <xdr:to>
      <xdr:col>2</xdr:col>
      <xdr:colOff>405985</xdr:colOff>
      <xdr:row>29</xdr:row>
      <xdr:rowOff>39092</xdr:rowOff>
    </xdr:to>
    <xdr:pic>
      <xdr:nvPicPr>
        <xdr:cNvPr id="4" name="Picture 16">
          <a:extLst>
            <a:ext uri="{FF2B5EF4-FFF2-40B4-BE49-F238E27FC236}">
              <a16:creationId xmlns:a16="http://schemas.microsoft.com/office/drawing/2014/main" id="{9C7F7F91-6F4A-49BE-80E4-C06934ABDDF3}"/>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04825" y="5657850"/>
          <a:ext cx="2444335" cy="620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535722</xdr:colOff>
      <xdr:row>4</xdr:row>
      <xdr:rowOff>118035</xdr:rowOff>
    </xdr:from>
    <xdr:to>
      <xdr:col>12</xdr:col>
      <xdr:colOff>0</xdr:colOff>
      <xdr:row>7</xdr:row>
      <xdr:rowOff>219043</xdr:rowOff>
    </xdr:to>
    <xdr:pic>
      <xdr:nvPicPr>
        <xdr:cNvPr id="4" name="Picture 17">
          <a:extLst>
            <a:ext uri="{FF2B5EF4-FFF2-40B4-BE49-F238E27FC236}">
              <a16:creationId xmlns:a16="http://schemas.microsoft.com/office/drawing/2014/main" id="{FA2C815F-82BE-4548-A651-A857F15B79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22131" b="79571"/>
        <a:stretch/>
      </xdr:blipFill>
      <xdr:spPr>
        <a:xfrm>
          <a:off x="535722" y="866393"/>
          <a:ext cx="14964644" cy="811948"/>
        </a:xfrm>
        <a:prstGeom prst="rect">
          <a:avLst/>
        </a:prstGeom>
      </xdr:spPr>
    </xdr:pic>
    <xdr:clientData/>
  </xdr:twoCellAnchor>
  <xdr:twoCellAnchor editAs="oneCell">
    <xdr:from>
      <xdr:col>10</xdr:col>
      <xdr:colOff>745312</xdr:colOff>
      <xdr:row>0</xdr:row>
      <xdr:rowOff>0</xdr:rowOff>
    </xdr:from>
    <xdr:to>
      <xdr:col>12</xdr:col>
      <xdr:colOff>65780</xdr:colOff>
      <xdr:row>4</xdr:row>
      <xdr:rowOff>149598</xdr:rowOff>
    </xdr:to>
    <xdr:pic>
      <xdr:nvPicPr>
        <xdr:cNvPr id="5" name="Picture 18">
          <a:extLst>
            <a:ext uri="{FF2B5EF4-FFF2-40B4-BE49-F238E27FC236}">
              <a16:creationId xmlns:a16="http://schemas.microsoft.com/office/drawing/2014/main" id="{E9A9403F-4AEB-46C0-B5C4-E346E088F35C}"/>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7133" y="0"/>
          <a:ext cx="1521652" cy="847644"/>
        </a:xfrm>
        <a:prstGeom prst="rect">
          <a:avLst/>
        </a:prstGeom>
      </xdr:spPr>
    </xdr:pic>
    <xdr:clientData/>
  </xdr:twoCellAnchor>
  <xdr:twoCellAnchor editAs="oneCell">
    <xdr:from>
      <xdr:col>0</xdr:col>
      <xdr:colOff>542925</xdr:colOff>
      <xdr:row>75</xdr:row>
      <xdr:rowOff>119062</xdr:rowOff>
    </xdr:from>
    <xdr:to>
      <xdr:col>3</xdr:col>
      <xdr:colOff>469546</xdr:colOff>
      <xdr:row>78</xdr:row>
      <xdr:rowOff>169547</xdr:rowOff>
    </xdr:to>
    <xdr:pic>
      <xdr:nvPicPr>
        <xdr:cNvPr id="2" name="Picture 16">
          <a:extLst>
            <a:ext uri="{FF2B5EF4-FFF2-40B4-BE49-F238E27FC236}">
              <a16:creationId xmlns:a16="http://schemas.microsoft.com/office/drawing/2014/main" id="{C736F45A-DE36-46FD-ABF8-2298FAE923DD}"/>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42925" y="19626262"/>
          <a:ext cx="2476086" cy="6219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592528</xdr:colOff>
      <xdr:row>4</xdr:row>
      <xdr:rowOff>92075</xdr:rowOff>
    </xdr:from>
    <xdr:to>
      <xdr:col>10</xdr:col>
      <xdr:colOff>715736</xdr:colOff>
      <xdr:row>6</xdr:row>
      <xdr:rowOff>205799</xdr:rowOff>
    </xdr:to>
    <xdr:pic>
      <xdr:nvPicPr>
        <xdr:cNvPr id="2" name="Picture 17">
          <a:extLst>
            <a:ext uri="{FF2B5EF4-FFF2-40B4-BE49-F238E27FC236}">
              <a16:creationId xmlns:a16="http://schemas.microsoft.com/office/drawing/2014/main" id="{70287C3D-C60D-4534-B624-E495A03CF7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592528" y="854075"/>
          <a:ext cx="12179137" cy="494724"/>
        </a:xfrm>
        <a:prstGeom prst="rect">
          <a:avLst/>
        </a:prstGeom>
      </xdr:spPr>
    </xdr:pic>
    <xdr:clientData/>
  </xdr:twoCellAnchor>
  <xdr:twoCellAnchor editAs="oneCell">
    <xdr:from>
      <xdr:col>9</xdr:col>
      <xdr:colOff>331355</xdr:colOff>
      <xdr:row>0</xdr:row>
      <xdr:rowOff>67541</xdr:rowOff>
    </xdr:from>
    <xdr:to>
      <xdr:col>10</xdr:col>
      <xdr:colOff>749383</xdr:colOff>
      <xdr:row>5</xdr:row>
      <xdr:rowOff>9402</xdr:rowOff>
    </xdr:to>
    <xdr:pic>
      <xdr:nvPicPr>
        <xdr:cNvPr id="3" name="Picture 18">
          <a:extLst>
            <a:ext uri="{FF2B5EF4-FFF2-40B4-BE49-F238E27FC236}">
              <a16:creationId xmlns:a16="http://schemas.microsoft.com/office/drawing/2014/main" id="{E1D7E727-3804-482C-82C6-E7337B010B0A}"/>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23205" y="67541"/>
          <a:ext cx="1465778" cy="894361"/>
        </a:xfrm>
        <a:prstGeom prst="rect">
          <a:avLst/>
        </a:prstGeom>
      </xdr:spPr>
    </xdr:pic>
    <xdr:clientData/>
  </xdr:twoCellAnchor>
  <xdr:twoCellAnchor editAs="oneCell">
    <xdr:from>
      <xdr:col>0</xdr:col>
      <xdr:colOff>523875</xdr:colOff>
      <xdr:row>95</xdr:row>
      <xdr:rowOff>31297</xdr:rowOff>
    </xdr:from>
    <xdr:to>
      <xdr:col>2</xdr:col>
      <xdr:colOff>311641</xdr:colOff>
      <xdr:row>98</xdr:row>
      <xdr:rowOff>64041</xdr:rowOff>
    </xdr:to>
    <xdr:pic>
      <xdr:nvPicPr>
        <xdr:cNvPr id="6" name="Picture 16">
          <a:extLst>
            <a:ext uri="{FF2B5EF4-FFF2-40B4-BE49-F238E27FC236}">
              <a16:creationId xmlns:a16="http://schemas.microsoft.com/office/drawing/2014/main" id="{74B3DC77-40C4-451C-8C46-94DC709892E9}"/>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23875" y="18471697"/>
          <a:ext cx="2445241" cy="6042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1698073</xdr:colOff>
      <xdr:row>0</xdr:row>
      <xdr:rowOff>0</xdr:rowOff>
    </xdr:from>
    <xdr:to>
      <xdr:col>6</xdr:col>
      <xdr:colOff>109745</xdr:colOff>
      <xdr:row>4</xdr:row>
      <xdr:rowOff>104775</xdr:rowOff>
    </xdr:to>
    <xdr:pic>
      <xdr:nvPicPr>
        <xdr:cNvPr id="5" name="Picture 18">
          <a:extLst>
            <a:ext uri="{FF2B5EF4-FFF2-40B4-BE49-F238E27FC236}">
              <a16:creationId xmlns:a16="http://schemas.microsoft.com/office/drawing/2014/main" id="{14E4674F-F62E-4F3F-B3EC-13A656FEDA97}"/>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3943" y="0"/>
          <a:ext cx="1517650" cy="866775"/>
        </a:xfrm>
        <a:prstGeom prst="rect">
          <a:avLst/>
        </a:prstGeom>
      </xdr:spPr>
    </xdr:pic>
    <xdr:clientData/>
  </xdr:twoCellAnchor>
  <xdr:twoCellAnchor editAs="oneCell">
    <xdr:from>
      <xdr:col>0</xdr:col>
      <xdr:colOff>533400</xdr:colOff>
      <xdr:row>204</xdr:row>
      <xdr:rowOff>176212</xdr:rowOff>
    </xdr:from>
    <xdr:to>
      <xdr:col>2</xdr:col>
      <xdr:colOff>475835</xdr:colOff>
      <xdr:row>208</xdr:row>
      <xdr:rowOff>16185</xdr:rowOff>
    </xdr:to>
    <xdr:pic>
      <xdr:nvPicPr>
        <xdr:cNvPr id="6" name="Picture 16">
          <a:extLst>
            <a:ext uri="{FF2B5EF4-FFF2-40B4-BE49-F238E27FC236}">
              <a16:creationId xmlns:a16="http://schemas.microsoft.com/office/drawing/2014/main" id="{DEF3E27F-272C-4028-AB9A-BB1205C3F3BC}"/>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33400" y="15254287"/>
          <a:ext cx="2437985" cy="601973"/>
        </a:xfrm>
        <a:prstGeom prst="rect">
          <a:avLst/>
        </a:prstGeom>
      </xdr:spPr>
    </xdr:pic>
    <xdr:clientData/>
  </xdr:twoCellAnchor>
  <xdr:twoCellAnchor editAs="oneCell">
    <xdr:from>
      <xdr:col>0</xdr:col>
      <xdr:colOff>546652</xdr:colOff>
      <xdr:row>4</xdr:row>
      <xdr:rowOff>132522</xdr:rowOff>
    </xdr:from>
    <xdr:to>
      <xdr:col>6</xdr:col>
      <xdr:colOff>189</xdr:colOff>
      <xdr:row>5</xdr:row>
      <xdr:rowOff>108779</xdr:rowOff>
    </xdr:to>
    <xdr:pic>
      <xdr:nvPicPr>
        <xdr:cNvPr id="2" name="Picture 17">
          <a:extLst>
            <a:ext uri="{FF2B5EF4-FFF2-40B4-BE49-F238E27FC236}">
              <a16:creationId xmlns:a16="http://schemas.microsoft.com/office/drawing/2014/main" id="{22C32222-879F-462D-B526-AD7B7EABE51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2" t="14375" r="1766" b="79571"/>
        <a:stretch/>
      </xdr:blipFill>
      <xdr:spPr>
        <a:xfrm>
          <a:off x="546652" y="894522"/>
          <a:ext cx="9765385"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1816100</xdr:colOff>
      <xdr:row>0</xdr:row>
      <xdr:rowOff>0</xdr:rowOff>
    </xdr:from>
    <xdr:to>
      <xdr:col>9</xdr:col>
      <xdr:colOff>228600</xdr:colOff>
      <xdr:row>4</xdr:row>
      <xdr:rowOff>104775</xdr:rowOff>
    </xdr:to>
    <xdr:pic>
      <xdr:nvPicPr>
        <xdr:cNvPr id="8" name="Picture 18">
          <a:extLst>
            <a:ext uri="{FF2B5EF4-FFF2-40B4-BE49-F238E27FC236}">
              <a16:creationId xmlns:a16="http://schemas.microsoft.com/office/drawing/2014/main" id="{AE19CF08-1D94-4414-A355-B23817BF79A1}"/>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89050" y="0"/>
          <a:ext cx="1517650" cy="866775"/>
        </a:xfrm>
        <a:prstGeom prst="rect">
          <a:avLst/>
        </a:prstGeom>
      </xdr:spPr>
    </xdr:pic>
    <xdr:clientData/>
  </xdr:twoCellAnchor>
  <xdr:twoCellAnchor editAs="oneCell">
    <xdr:from>
      <xdr:col>0</xdr:col>
      <xdr:colOff>538370</xdr:colOff>
      <xdr:row>170</xdr:row>
      <xdr:rowOff>25883</xdr:rowOff>
    </xdr:from>
    <xdr:to>
      <xdr:col>2</xdr:col>
      <xdr:colOff>648942</xdr:colOff>
      <xdr:row>173</xdr:row>
      <xdr:rowOff>56357</xdr:rowOff>
    </xdr:to>
    <xdr:pic>
      <xdr:nvPicPr>
        <xdr:cNvPr id="9" name="Picture 16">
          <a:extLst>
            <a:ext uri="{FF2B5EF4-FFF2-40B4-BE49-F238E27FC236}">
              <a16:creationId xmlns:a16="http://schemas.microsoft.com/office/drawing/2014/main" id="{27D28468-A783-4BF2-9E17-F6701681C6A9}"/>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38370" y="34481535"/>
          <a:ext cx="2437985" cy="601974"/>
        </a:xfrm>
        <a:prstGeom prst="rect">
          <a:avLst/>
        </a:prstGeom>
      </xdr:spPr>
    </xdr:pic>
    <xdr:clientData/>
  </xdr:twoCellAnchor>
  <xdr:twoCellAnchor editAs="oneCell">
    <xdr:from>
      <xdr:col>1</xdr:col>
      <xdr:colOff>0</xdr:colOff>
      <xdr:row>4</xdr:row>
      <xdr:rowOff>0</xdr:rowOff>
    </xdr:from>
    <xdr:to>
      <xdr:col>9</xdr:col>
      <xdr:colOff>142875</xdr:colOff>
      <xdr:row>5</xdr:row>
      <xdr:rowOff>87018</xdr:rowOff>
    </xdr:to>
    <xdr:pic>
      <xdr:nvPicPr>
        <xdr:cNvPr id="13" name="Picture 17">
          <a:extLst>
            <a:ext uri="{FF2B5EF4-FFF2-40B4-BE49-F238E27FC236}">
              <a16:creationId xmlns:a16="http://schemas.microsoft.com/office/drawing/2014/main" id="{0BCBB053-C2E5-4B8C-8A49-D0A0FBD2F0D2}"/>
            </a:ext>
            <a:ext uri="{147F2762-F138-4A5C-976F-8EAC2B608ADB}">
              <a16:predDERef xmlns:a16="http://schemas.microsoft.com/office/drawing/2014/main" pred="{27D28468-A783-4BF2-9E17-F6701681C6A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2" t="14375" r="1766" b="79571"/>
        <a:stretch/>
      </xdr:blipFill>
      <xdr:spPr>
        <a:xfrm>
          <a:off x="0" y="762000"/>
          <a:ext cx="14811375" cy="5442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42606</xdr:colOff>
      <xdr:row>4</xdr:row>
      <xdr:rowOff>219902</xdr:rowOff>
    </xdr:from>
    <xdr:to>
      <xdr:col>11</xdr:col>
      <xdr:colOff>772196</xdr:colOff>
      <xdr:row>5</xdr:row>
      <xdr:rowOff>446881</xdr:rowOff>
    </xdr:to>
    <xdr:pic>
      <xdr:nvPicPr>
        <xdr:cNvPr id="4" name="Picture 17">
          <a:extLst>
            <a:ext uri="{FF2B5EF4-FFF2-40B4-BE49-F238E27FC236}">
              <a16:creationId xmlns:a16="http://schemas.microsoft.com/office/drawing/2014/main" id="{816F32F0-90EB-4BBB-B722-9BB6B173631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42606" y="849380"/>
          <a:ext cx="13512021" cy="564634"/>
        </a:xfrm>
        <a:prstGeom prst="rect">
          <a:avLst/>
        </a:prstGeom>
      </xdr:spPr>
    </xdr:pic>
    <xdr:clientData/>
  </xdr:twoCellAnchor>
  <xdr:twoCellAnchor editAs="oneCell">
    <xdr:from>
      <xdr:col>10</xdr:col>
      <xdr:colOff>694534</xdr:colOff>
      <xdr:row>0</xdr:row>
      <xdr:rowOff>0</xdr:rowOff>
    </xdr:from>
    <xdr:to>
      <xdr:col>12</xdr:col>
      <xdr:colOff>59721</xdr:colOff>
      <xdr:row>4</xdr:row>
      <xdr:rowOff>257565</xdr:rowOff>
    </xdr:to>
    <xdr:pic>
      <xdr:nvPicPr>
        <xdr:cNvPr id="5" name="Picture 18">
          <a:extLst>
            <a:ext uri="{FF2B5EF4-FFF2-40B4-BE49-F238E27FC236}">
              <a16:creationId xmlns:a16="http://schemas.microsoft.com/office/drawing/2014/main" id="{2FB63D7B-0EA4-4E9C-AC0B-C2DC622D6C2E}"/>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32208" y="0"/>
          <a:ext cx="1468970" cy="911891"/>
        </a:xfrm>
        <a:prstGeom prst="rect">
          <a:avLst/>
        </a:prstGeom>
      </xdr:spPr>
    </xdr:pic>
    <xdr:clientData/>
  </xdr:twoCellAnchor>
  <xdr:twoCellAnchor editAs="oneCell">
    <xdr:from>
      <xdr:col>0</xdr:col>
      <xdr:colOff>526360</xdr:colOff>
      <xdr:row>37</xdr:row>
      <xdr:rowOff>133350</xdr:rowOff>
    </xdr:from>
    <xdr:to>
      <xdr:col>3</xdr:col>
      <xdr:colOff>538510</xdr:colOff>
      <xdr:row>40</xdr:row>
      <xdr:rowOff>198997</xdr:rowOff>
    </xdr:to>
    <xdr:pic>
      <xdr:nvPicPr>
        <xdr:cNvPr id="6" name="Picture 16">
          <a:extLst>
            <a:ext uri="{FF2B5EF4-FFF2-40B4-BE49-F238E27FC236}">
              <a16:creationId xmlns:a16="http://schemas.microsoft.com/office/drawing/2014/main" id="{D8024557-8883-45BB-9CF8-62680CD96D12}"/>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26360" y="12789176"/>
          <a:ext cx="2455520" cy="6371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xdr:row>
      <xdr:rowOff>143329</xdr:rowOff>
    </xdr:from>
    <xdr:to>
      <xdr:col>17</xdr:col>
      <xdr:colOff>56998</xdr:colOff>
      <xdr:row>6</xdr:row>
      <xdr:rowOff>438150</xdr:rowOff>
    </xdr:to>
    <xdr:pic>
      <xdr:nvPicPr>
        <xdr:cNvPr id="4" name="Picture 17">
          <a:extLst>
            <a:ext uri="{FF2B5EF4-FFF2-40B4-BE49-F238E27FC236}">
              <a16:creationId xmlns:a16="http://schemas.microsoft.com/office/drawing/2014/main" id="{AB3ABDFE-7699-428F-A7AF-B1B59556673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609600" y="905329"/>
          <a:ext cx="20897698" cy="942521"/>
        </a:xfrm>
        <a:prstGeom prst="rect">
          <a:avLst/>
        </a:prstGeom>
      </xdr:spPr>
    </xdr:pic>
    <xdr:clientData/>
  </xdr:twoCellAnchor>
  <xdr:twoCellAnchor editAs="oneCell">
    <xdr:from>
      <xdr:col>15</xdr:col>
      <xdr:colOff>2151289</xdr:colOff>
      <xdr:row>0</xdr:row>
      <xdr:rowOff>28575</xdr:rowOff>
    </xdr:from>
    <xdr:to>
      <xdr:col>17</xdr:col>
      <xdr:colOff>97518</xdr:colOff>
      <xdr:row>4</xdr:row>
      <xdr:rowOff>178254</xdr:rowOff>
    </xdr:to>
    <xdr:pic>
      <xdr:nvPicPr>
        <xdr:cNvPr id="5" name="Picture 18">
          <a:extLst>
            <a:ext uri="{FF2B5EF4-FFF2-40B4-BE49-F238E27FC236}">
              <a16:creationId xmlns:a16="http://schemas.microsoft.com/office/drawing/2014/main" id="{A61D7D05-9560-41DA-85DA-138D21C7E48C}"/>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34489" y="28575"/>
          <a:ext cx="1413329" cy="911679"/>
        </a:xfrm>
        <a:prstGeom prst="rect">
          <a:avLst/>
        </a:prstGeom>
      </xdr:spPr>
    </xdr:pic>
    <xdr:clientData/>
  </xdr:twoCellAnchor>
  <xdr:twoCellAnchor editAs="oneCell">
    <xdr:from>
      <xdr:col>0</xdr:col>
      <xdr:colOff>530086</xdr:colOff>
      <xdr:row>77</xdr:row>
      <xdr:rowOff>33131</xdr:rowOff>
    </xdr:from>
    <xdr:to>
      <xdr:col>2</xdr:col>
      <xdr:colOff>300479</xdr:colOff>
      <xdr:row>80</xdr:row>
      <xdr:rowOff>97170</xdr:rowOff>
    </xdr:to>
    <xdr:pic>
      <xdr:nvPicPr>
        <xdr:cNvPr id="6" name="Picture 16">
          <a:extLst>
            <a:ext uri="{FF2B5EF4-FFF2-40B4-BE49-F238E27FC236}">
              <a16:creationId xmlns:a16="http://schemas.microsoft.com/office/drawing/2014/main" id="{E8E11D6B-D438-47D6-A3E7-C9A4DCF5FD5F}"/>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30086" y="14569109"/>
          <a:ext cx="2429110" cy="6355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2870184</xdr:colOff>
      <xdr:row>0</xdr:row>
      <xdr:rowOff>0</xdr:rowOff>
    </xdr:from>
    <xdr:to>
      <xdr:col>7</xdr:col>
      <xdr:colOff>28307</xdr:colOff>
      <xdr:row>3</xdr:row>
      <xdr:rowOff>83144</xdr:rowOff>
    </xdr:to>
    <xdr:pic>
      <xdr:nvPicPr>
        <xdr:cNvPr id="5" name="Picture 18">
          <a:extLst>
            <a:ext uri="{FF2B5EF4-FFF2-40B4-BE49-F238E27FC236}">
              <a16:creationId xmlns:a16="http://schemas.microsoft.com/office/drawing/2014/main" id="{70823759-0813-4796-9C72-88ABBA0C1A48}"/>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90309" y="0"/>
          <a:ext cx="1415798" cy="854669"/>
        </a:xfrm>
        <a:prstGeom prst="rect">
          <a:avLst/>
        </a:prstGeom>
      </xdr:spPr>
    </xdr:pic>
    <xdr:clientData/>
  </xdr:twoCellAnchor>
  <xdr:twoCellAnchor editAs="oneCell">
    <xdr:from>
      <xdr:col>0</xdr:col>
      <xdr:colOff>514350</xdr:colOff>
      <xdr:row>184</xdr:row>
      <xdr:rowOff>18490</xdr:rowOff>
    </xdr:from>
    <xdr:to>
      <xdr:col>1</xdr:col>
      <xdr:colOff>2335281</xdr:colOff>
      <xdr:row>187</xdr:row>
      <xdr:rowOff>68975</xdr:rowOff>
    </xdr:to>
    <xdr:pic>
      <xdr:nvPicPr>
        <xdr:cNvPr id="6" name="Picture 16">
          <a:extLst>
            <a:ext uri="{FF2B5EF4-FFF2-40B4-BE49-F238E27FC236}">
              <a16:creationId xmlns:a16="http://schemas.microsoft.com/office/drawing/2014/main" id="{9766B540-F6DE-4FEB-9623-567FE0962082}"/>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14350" y="13391590"/>
          <a:ext cx="2430531" cy="621985"/>
        </a:xfrm>
        <a:prstGeom prst="rect">
          <a:avLst/>
        </a:prstGeom>
      </xdr:spPr>
    </xdr:pic>
    <xdr:clientData/>
  </xdr:twoCellAnchor>
  <xdr:twoCellAnchor editAs="oneCell">
    <xdr:from>
      <xdr:col>0</xdr:col>
      <xdr:colOff>485774</xdr:colOff>
      <xdr:row>3</xdr:row>
      <xdr:rowOff>28575</xdr:rowOff>
    </xdr:from>
    <xdr:to>
      <xdr:col>6</xdr:col>
      <xdr:colOff>4222130</xdr:colOff>
      <xdr:row>4</xdr:row>
      <xdr:rowOff>95250</xdr:rowOff>
    </xdr:to>
    <xdr:pic>
      <xdr:nvPicPr>
        <xdr:cNvPr id="3" name="Picture 17">
          <a:extLst>
            <a:ext uri="{FF2B5EF4-FFF2-40B4-BE49-F238E27FC236}">
              <a16:creationId xmlns:a16="http://schemas.microsoft.com/office/drawing/2014/main" id="{24404B4E-DC5E-4CCF-B634-E4B62FC01E6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2" t="14375" r="1766" b="79571"/>
        <a:stretch/>
      </xdr:blipFill>
      <xdr:spPr>
        <a:xfrm>
          <a:off x="485774" y="800100"/>
          <a:ext cx="12356481" cy="5238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ddy Winter" id="{794A0C7E-7ECA-43B9-992A-F1EC8533754E}" userId="ed.winter@taumataarowai.govt.nz" providerId="PeoplePicker"/>
  <person displayName="Jim Graham" id="{C20FD575-7825-420C-BCFD-40DBDFCA79B6}" userId="jim.graham@taumataarowai.govt.nz" providerId="PeoplePicker"/>
  <person displayName="Edward Yong" id="{3C024D2D-3B8B-47C3-95DB-D5E4822A9807}" userId="edward.yong@taumataarowai.govt.nz" providerId="PeoplePicker"/>
  <person displayName="Eddy Winter" id="{B2272CE9-A61C-4A45-BDE8-F24E20F8B7A7}" userId="S::ed.winter@taumataarowai.govt.nz::f1c95677-6aab-4700-9f26-2d97f5f1db86" providerId="AD"/>
  <person displayName="Edward Yong" id="{6EE64B2E-B75D-499E-B5C2-8ACF05384926}" userId="S::edward.yong@taumataarowai.govt.nz::68b27543-bee2-45c5-be35-ee19bf2abb4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1" dT="2024-05-03T01:05:03.46" personId="{B2272CE9-A61C-4A45-BDE8-F24E20F8B7A7}" id="{B01C95D2-EB59-418A-AB6A-8DB2A60D3ED3}">
    <text>@Edward Yong NOTE: a lot of these bands are deliberately 'broad' (it's better to get some data than none, even if it's a "bit" out-there) - feel free to comment/discuss if you think they're wrong</text>
    <mentions>
      <mention mentionpersonId="{3C024D2D-3B8B-47C3-95DB-D5E4822A9807}" mentionId="{436A22CE-CCA6-4035-BBD1-2E25E6998119}" startIndex="0" length="12"/>
    </mentions>
  </threadedComment>
  <threadedComment ref="F31" dT="2024-05-05T22:04:23.73" personId="{6EE64B2E-B75D-499E-B5C2-8ACF05384926}" id="{56109AFE-D9BA-4105-9561-B516B098DF4C}" parentId="{B01C95D2-EB59-418A-AB6A-8DB2A60D3ED3}">
    <text>@Eddy Winter 
I have looked over all the numbers and made some edits. It is done.</text>
    <mentions>
      <mention mentionpersonId="{794A0C7E-7ECA-43B9-992A-F1EC8533754E}" mentionId="{EC6B6C04-C1BF-4A3A-89C6-37C48201FAC1}" startIndex="0" length="12"/>
    </mentions>
  </threadedComment>
  <threadedComment ref="G31" dT="2024-05-06T03:40:37.44" personId="{B2272CE9-A61C-4A45-BDE8-F24E20F8B7A7}" id="{7F2FE324-8066-4161-A87B-B7F4917F2664}">
    <text>@Jim Graham  as per email - please see below the min/max ranges for each measure</text>
    <mentions>
      <mention mentionpersonId="{C20FD575-7825-420C-BCFD-40DBDFCA79B6}" mentionId="{31729B82-57A0-4CF9-9F71-B49B45C095BF}" startIndex="0" length="1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umataarowai.govt.nz/for-water-suppliers/network-environmental-performance-measur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B471D-1E52-4838-B287-A3F6C9DF2BC8}">
  <sheetPr codeName="Sheet1">
    <pageSetUpPr fitToPage="1"/>
  </sheetPr>
  <dimension ref="B1:BA115"/>
  <sheetViews>
    <sheetView showGridLines="0" showZeros="0" tabSelected="1" topLeftCell="A37" zoomScaleNormal="100" zoomScaleSheetLayoutView="115" workbookViewId="0">
      <selection activeCell="B55" sqref="B55"/>
    </sheetView>
  </sheetViews>
  <sheetFormatPr defaultRowHeight="15"/>
  <cols>
    <col min="2" max="2" width="44.28515625" customWidth="1"/>
    <col min="3" max="3" width="51" customWidth="1"/>
    <col min="4" max="9" width="14.28515625" customWidth="1"/>
    <col min="10" max="10" width="7.7109375" style="24" customWidth="1"/>
    <col min="11" max="53" width="8.7109375" style="24"/>
  </cols>
  <sheetData>
    <row r="1" spans="2:53">
      <c r="J1"/>
    </row>
    <row r="2" spans="2:53">
      <c r="J2"/>
    </row>
    <row r="3" spans="2:53">
      <c r="J3"/>
    </row>
    <row r="4" spans="2:53">
      <c r="J4"/>
    </row>
    <row r="5" spans="2:53" ht="26.25">
      <c r="B5" s="40"/>
      <c r="J5"/>
    </row>
    <row r="6" spans="2:53" ht="26.25">
      <c r="B6" s="40"/>
      <c r="J6"/>
    </row>
    <row r="7" spans="2:53" ht="26.25">
      <c r="B7" s="40"/>
      <c r="J7"/>
    </row>
    <row r="8" spans="2:53" ht="26.25">
      <c r="B8" s="57" t="s">
        <v>0</v>
      </c>
      <c r="C8" s="57"/>
      <c r="D8" s="57"/>
      <c r="E8" s="57"/>
      <c r="F8" s="57"/>
      <c r="G8" s="57"/>
      <c r="H8" s="57"/>
      <c r="I8" s="57"/>
      <c r="J8" s="57"/>
      <c r="AP8"/>
      <c r="AQ8"/>
      <c r="AR8"/>
      <c r="AS8"/>
      <c r="AT8"/>
      <c r="AU8"/>
      <c r="AV8"/>
      <c r="AW8"/>
      <c r="AX8"/>
      <c r="AY8"/>
      <c r="AZ8"/>
      <c r="BA8"/>
    </row>
    <row r="9" spans="2:53" ht="26.25">
      <c r="B9" s="86" t="s">
        <v>1</v>
      </c>
      <c r="J9"/>
    </row>
    <row r="10" spans="2:53" ht="26.25">
      <c r="B10" s="86"/>
      <c r="J10" s="57"/>
    </row>
    <row r="11" spans="2:53">
      <c r="B11" s="12" t="s">
        <v>2</v>
      </c>
      <c r="J11"/>
    </row>
    <row r="12" spans="2:53">
      <c r="B12" s="41" t="s">
        <v>3</v>
      </c>
      <c r="D12" s="4"/>
      <c r="J12"/>
    </row>
    <row r="13" spans="2:53">
      <c r="B13" s="42" t="s">
        <v>4</v>
      </c>
      <c r="D13" s="4"/>
      <c r="J13"/>
    </row>
    <row r="14" spans="2:53">
      <c r="B14" s="41"/>
      <c r="D14" s="4"/>
      <c r="J14"/>
    </row>
    <row r="15" spans="2:53">
      <c r="B15" s="43" t="s">
        <v>5</v>
      </c>
      <c r="C15" s="44"/>
      <c r="D15" s="44"/>
      <c r="E15" s="44"/>
      <c r="J15"/>
    </row>
    <row r="16" spans="2:53">
      <c r="B16" s="43"/>
      <c r="C16" s="44"/>
      <c r="D16" s="44"/>
      <c r="E16" s="44"/>
      <c r="J16"/>
    </row>
    <row r="17" spans="2:53">
      <c r="B17" s="87" t="s">
        <v>6</v>
      </c>
      <c r="J17"/>
    </row>
    <row r="18" spans="2:53">
      <c r="B18" t="s">
        <v>7</v>
      </c>
      <c r="J18"/>
    </row>
    <row r="19" spans="2:53">
      <c r="B19" s="2"/>
      <c r="D19" s="4"/>
      <c r="J19"/>
    </row>
    <row r="20" spans="2:53">
      <c r="B20" s="88" t="s">
        <v>8</v>
      </c>
      <c r="J20"/>
    </row>
    <row r="21" spans="2:53" ht="20.100000000000001" customHeight="1">
      <c r="B21" s="89" t="s">
        <v>9</v>
      </c>
      <c r="C21" t="s">
        <v>10</v>
      </c>
      <c r="J21"/>
    </row>
    <row r="22" spans="2:53" ht="20.100000000000001" customHeight="1">
      <c r="B22" s="89" t="s">
        <v>11</v>
      </c>
      <c r="C22" s="12" t="s">
        <v>12</v>
      </c>
      <c r="J22"/>
    </row>
    <row r="23" spans="2:53" ht="20.100000000000001" customHeight="1">
      <c r="B23" s="89" t="s">
        <v>13</v>
      </c>
      <c r="C23" s="12" t="s">
        <v>14</v>
      </c>
      <c r="J23"/>
    </row>
    <row r="24" spans="2:53" ht="20.100000000000001" customHeight="1">
      <c r="B24" s="89" t="s">
        <v>15</v>
      </c>
      <c r="C24" s="12" t="s">
        <v>16</v>
      </c>
      <c r="J24"/>
    </row>
    <row r="25" spans="2:53" ht="20.100000000000001" customHeight="1">
      <c r="B25" s="89" t="s">
        <v>17</v>
      </c>
      <c r="C25" s="12" t="s">
        <v>18</v>
      </c>
      <c r="J25"/>
    </row>
    <row r="26" spans="2:53" ht="20.100000000000001" customHeight="1">
      <c r="B26" s="89" t="s">
        <v>19</v>
      </c>
      <c r="C26" s="12" t="s">
        <v>20</v>
      </c>
      <c r="J26"/>
    </row>
    <row r="27" spans="2:53" ht="20.100000000000001" customHeight="1">
      <c r="B27" s="89" t="s">
        <v>21</v>
      </c>
      <c r="C27" s="12" t="s">
        <v>14</v>
      </c>
      <c r="J27"/>
    </row>
    <row r="28" spans="2:53" ht="20.100000000000001" customHeight="1">
      <c r="B28" s="89" t="s">
        <v>22</v>
      </c>
      <c r="C28" s="12" t="s">
        <v>23</v>
      </c>
      <c r="J28"/>
    </row>
    <row r="29" spans="2:53">
      <c r="B29" s="1"/>
      <c r="J29"/>
    </row>
    <row r="30" spans="2:53">
      <c r="B30" s="90" t="s">
        <v>24</v>
      </c>
      <c r="J30"/>
    </row>
    <row r="31" spans="2:53">
      <c r="B31" s="56" t="s">
        <v>25</v>
      </c>
      <c r="C31" s="2"/>
      <c r="J31"/>
      <c r="AT31"/>
      <c r="AU31"/>
      <c r="AV31"/>
      <c r="AW31"/>
      <c r="AX31"/>
      <c r="AY31"/>
      <c r="AZ31"/>
      <c r="BA31"/>
    </row>
    <row r="32" spans="2:53">
      <c r="B32" s="56" t="s">
        <v>26</v>
      </c>
      <c r="C32" s="2"/>
      <c r="J32"/>
      <c r="AT32"/>
      <c r="AU32"/>
      <c r="AV32"/>
      <c r="AW32"/>
      <c r="AX32"/>
      <c r="AY32"/>
      <c r="AZ32"/>
      <c r="BA32"/>
    </row>
    <row r="33" spans="2:53">
      <c r="B33" s="56" t="s">
        <v>27</v>
      </c>
      <c r="C33" s="2"/>
      <c r="J33"/>
      <c r="AT33"/>
      <c r="AU33"/>
      <c r="AV33"/>
      <c r="AW33"/>
      <c r="AX33"/>
      <c r="AY33"/>
      <c r="AZ33"/>
      <c r="BA33"/>
    </row>
    <row r="34" spans="2:53">
      <c r="B34" s="12" t="s">
        <v>28</v>
      </c>
      <c r="J34"/>
    </row>
    <row r="35" spans="2:53">
      <c r="B35" s="12" t="s">
        <v>29</v>
      </c>
      <c r="J35"/>
    </row>
    <row r="36" spans="2:53" ht="30" customHeight="1">
      <c r="B36" s="231" t="s">
        <v>30</v>
      </c>
      <c r="C36" s="231"/>
      <c r="D36" s="231"/>
      <c r="E36" s="231"/>
      <c r="F36" s="231"/>
      <c r="G36" s="231"/>
      <c r="H36" s="231"/>
      <c r="I36" s="231"/>
      <c r="J36"/>
    </row>
    <row r="37" spans="2:53">
      <c r="B37" s="7" t="s">
        <v>31</v>
      </c>
      <c r="D37" s="91"/>
      <c r="J37"/>
    </row>
    <row r="38" spans="2:53">
      <c r="B38" s="7" t="s">
        <v>32</v>
      </c>
      <c r="D38" s="92"/>
      <c r="J38"/>
    </row>
    <row r="39" spans="2:53">
      <c r="B39" s="7" t="s">
        <v>33</v>
      </c>
      <c r="D39" s="92"/>
      <c r="J39"/>
    </row>
    <row r="40" spans="2:53" ht="31.9" customHeight="1">
      <c r="B40" s="232" t="s">
        <v>34</v>
      </c>
      <c r="C40" s="232"/>
      <c r="D40" s="232"/>
      <c r="E40" s="232"/>
      <c r="F40" s="232"/>
      <c r="G40" s="232"/>
      <c r="H40" s="93"/>
      <c r="J40"/>
    </row>
    <row r="41" spans="2:53">
      <c r="B41" s="12" t="s">
        <v>35</v>
      </c>
      <c r="J41"/>
    </row>
    <row r="42" spans="2:53">
      <c r="B42" s="1"/>
      <c r="J42"/>
    </row>
    <row r="43" spans="2:53">
      <c r="B43" s="95" t="s">
        <v>36</v>
      </c>
      <c r="J43"/>
    </row>
    <row r="44" spans="2:53">
      <c r="B44" s="45" t="s">
        <v>37</v>
      </c>
      <c r="J44"/>
    </row>
    <row r="45" spans="2:53">
      <c r="B45" s="12" t="s">
        <v>38</v>
      </c>
      <c r="J45"/>
    </row>
    <row r="46" spans="2:53">
      <c r="B46" s="96" t="s">
        <v>39</v>
      </c>
      <c r="J46"/>
    </row>
    <row r="47" spans="2:53">
      <c r="B47" s="96" t="s">
        <v>40</v>
      </c>
      <c r="J47"/>
    </row>
    <row r="48" spans="2:53">
      <c r="B48" s="96" t="s">
        <v>41</v>
      </c>
      <c r="J48"/>
    </row>
    <row r="49" spans="2:10">
      <c r="B49" s="94"/>
      <c r="J49"/>
    </row>
    <row r="50" spans="2:10">
      <c r="B50" s="90" t="s">
        <v>42</v>
      </c>
      <c r="J50"/>
    </row>
    <row r="51" spans="2:10">
      <c r="B51" s="45" t="s">
        <v>43</v>
      </c>
      <c r="J51"/>
    </row>
    <row r="52" spans="2:10">
      <c r="B52" s="45" t="s">
        <v>44</v>
      </c>
      <c r="J52"/>
    </row>
    <row r="53" spans="2:10">
      <c r="B53" s="45"/>
      <c r="J53"/>
    </row>
    <row r="54" spans="2:10">
      <c r="B54" s="87" t="s">
        <v>45</v>
      </c>
      <c r="C54" s="2"/>
      <c r="J54"/>
    </row>
    <row r="55" spans="2:10">
      <c r="J55"/>
    </row>
    <row r="56" spans="2:10">
      <c r="B56" s="45"/>
      <c r="J56"/>
    </row>
    <row r="57" spans="2:10">
      <c r="B57" s="45"/>
      <c r="J57"/>
    </row>
    <row r="58" spans="2:10">
      <c r="B58" s="45"/>
      <c r="J58"/>
    </row>
    <row r="59" spans="2:10">
      <c r="B59" s="31" t="s">
        <v>46</v>
      </c>
      <c r="J59"/>
    </row>
    <row r="60" spans="2:10">
      <c r="B60" s="31"/>
      <c r="J60"/>
    </row>
    <row r="61" spans="2:10" s="24" customFormat="1">
      <c r="B61" s="25"/>
    </row>
    <row r="62" spans="2:10" s="24" customFormat="1">
      <c r="B62" s="25"/>
    </row>
    <row r="63" spans="2:10" s="24" customFormat="1">
      <c r="B63" s="25"/>
    </row>
    <row r="64" spans="2:10" s="24" customFormat="1">
      <c r="B64" s="25"/>
    </row>
    <row r="65" spans="2:2" s="24" customFormat="1">
      <c r="B65" s="25"/>
    </row>
    <row r="66" spans="2:2" s="24" customFormat="1">
      <c r="B66" s="25"/>
    </row>
    <row r="67" spans="2:2" s="24" customFormat="1"/>
    <row r="68" spans="2:2" s="24" customFormat="1"/>
    <row r="69" spans="2:2" s="24" customFormat="1"/>
    <row r="70" spans="2:2" s="24" customFormat="1"/>
    <row r="71" spans="2:2" s="24" customFormat="1"/>
    <row r="72" spans="2:2" s="24" customFormat="1"/>
    <row r="73" spans="2:2" s="24" customFormat="1"/>
    <row r="74" spans="2:2" s="24" customFormat="1"/>
    <row r="75" spans="2:2" s="24" customFormat="1"/>
    <row r="76" spans="2:2" s="24" customFormat="1"/>
    <row r="77" spans="2:2" s="24" customFormat="1"/>
    <row r="78" spans="2:2" s="24" customFormat="1"/>
    <row r="79" spans="2:2" s="24" customFormat="1"/>
    <row r="80" spans="2:2"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sheetData>
  <sheetProtection algorithmName="SHA-512" hashValue="3sT/88xsE535moyuedu3IV+UQSJ2wArd1C1GcW5Lxzs+EFQNnvAsBl5q/mtUqaKY0LayjkQh0Wu/5aLFPqwo+w==" saltValue="um4VLzfLdrXkD5pV3hRxtw==" spinCount="100000" sheet="1" objects="1" scenarios="1"/>
  <mergeCells count="2">
    <mergeCell ref="B36:I36"/>
    <mergeCell ref="B40:G40"/>
  </mergeCells>
  <hyperlinks>
    <hyperlink ref="B12" r:id="rId1" display="We recommend that you to refer to the 2024 guidance document for explanations, definitions and general help." xr:uid="{79FA05D6-1D7B-4F20-B4A3-E47440DE31F6}"/>
    <hyperlink ref="B21" location="Contact!C13" display="1. Contact details" xr:uid="{4E570759-1D8B-4903-91EA-D981F90488D7}"/>
    <hyperlink ref="B22" location="'DW Organisation'!H20" display="2. Drinking water measures: Organisation-level" xr:uid="{95DFB63D-587B-49AC-95A3-6352A92B6FBE}"/>
    <hyperlink ref="B23" location="'DW Networks'!B24" display="3. Drinking water measures: Network-level" xr:uid="{1010526C-A8BA-498A-8D8A-FA1BE6B985BD}"/>
    <hyperlink ref="B24" location="'DW Consents'!B20" display="4. Drinking water measures: Resource consents" xr:uid="{3A3C9DF9-A277-49F8-894F-902DA1F124B6}"/>
    <hyperlink ref="B26" location="'WW Organisation'!H18" display="6. Wastewater measures: Organisation-level" xr:uid="{9FB85A4D-D62F-43CE-9770-A0AB4993FD31}"/>
    <hyperlink ref="B27" location="'WW Networks'!B24" display="7. Wastewater measures: Network-level" xr:uid="{89643CAA-827D-4D98-A948-DBF432CEC827}"/>
    <hyperlink ref="B28" location="'WW Consents'!B24" display="8. Wastewater measures: Resource consents" xr:uid="{7EDC146C-BDD5-4326-A371-7832E19532D6}"/>
    <hyperlink ref="B25" location="'DW Abstraction'!B19" display="5. Drinking water measures: Abstraction points" xr:uid="{9C942325-C5EC-4CA3-95C9-301DB567CC71}"/>
  </hyperlinks>
  <pageMargins left="0.31496062992125984" right="0.31496062992125984" top="0.35433070866141736" bottom="0.35433070866141736" header="0.31496062992125984" footer="0.31496062992125984"/>
  <pageSetup paperSize="8" scale="77" firstPageNumber="0"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3EB50-7DA8-4456-ADE7-48A7CA89A13C}">
  <sheetPr codeName="Sheet10">
    <pageSetUpPr fitToPage="1"/>
  </sheetPr>
  <dimension ref="A1:AX160"/>
  <sheetViews>
    <sheetView showGridLines="0" topLeftCell="C91" zoomScaleNormal="100" workbookViewId="0">
      <selection activeCell="I97" sqref="I97"/>
    </sheetView>
  </sheetViews>
  <sheetFormatPr defaultColWidth="9.140625" defaultRowHeight="15"/>
  <cols>
    <col min="1" max="1" width="51.85546875" style="180" customWidth="1"/>
    <col min="2" max="2" width="16.28515625" style="180" customWidth="1"/>
    <col min="3" max="3" width="46.7109375" style="180" customWidth="1"/>
    <col min="4" max="4" width="9.140625" style="182"/>
    <col min="5" max="5" width="9.140625" style="180"/>
    <col min="6" max="6" width="38.28515625" style="185" customWidth="1"/>
    <col min="7" max="7" width="65.140625" style="180" bestFit="1" customWidth="1"/>
    <col min="8" max="8" width="11.28515625" style="180" bestFit="1" customWidth="1"/>
    <col min="9" max="9" width="13.85546875" style="180" customWidth="1"/>
    <col min="10" max="10" width="9.140625" style="180"/>
    <col min="11" max="11" width="12.28515625" style="180" customWidth="1"/>
    <col min="12" max="16384" width="9.140625" style="180"/>
  </cols>
  <sheetData>
    <row r="1" spans="1:9" ht="30.75">
      <c r="A1" s="280" t="s">
        <v>408</v>
      </c>
      <c r="B1" s="280"/>
      <c r="C1" s="280"/>
      <c r="D1" s="280"/>
      <c r="E1" s="280"/>
      <c r="F1" s="280"/>
      <c r="G1" s="280"/>
    </row>
    <row r="3" spans="1:9">
      <c r="A3" s="181" t="s">
        <v>409</v>
      </c>
      <c r="B3" s="181" t="s">
        <v>410</v>
      </c>
      <c r="C3" s="181" t="s">
        <v>411</v>
      </c>
      <c r="F3" s="183" t="s">
        <v>412</v>
      </c>
      <c r="G3" s="181" t="s">
        <v>413</v>
      </c>
      <c r="H3" s="181" t="s">
        <v>414</v>
      </c>
      <c r="I3" s="181" t="s">
        <v>415</v>
      </c>
    </row>
    <row r="4" spans="1:9">
      <c r="A4" s="184" t="s">
        <v>416</v>
      </c>
      <c r="B4" s="184" t="s">
        <v>417</v>
      </c>
      <c r="C4" s="184" t="s">
        <v>418</v>
      </c>
    </row>
    <row r="5" spans="1:9">
      <c r="A5" s="184" t="s">
        <v>419</v>
      </c>
      <c r="B5" s="184" t="s">
        <v>417</v>
      </c>
      <c r="C5" s="184" t="s">
        <v>420</v>
      </c>
    </row>
    <row r="6" spans="1:9">
      <c r="A6" s="184" t="s">
        <v>421</v>
      </c>
      <c r="B6" s="184" t="s">
        <v>417</v>
      </c>
      <c r="C6" s="184" t="s">
        <v>422</v>
      </c>
      <c r="F6" s="186" t="s">
        <v>423</v>
      </c>
    </row>
    <row r="7" spans="1:9">
      <c r="A7" s="184" t="s">
        <v>424</v>
      </c>
      <c r="B7" s="184" t="s">
        <v>417</v>
      </c>
      <c r="C7" s="184" t="s">
        <v>425</v>
      </c>
      <c r="F7" s="187" t="s">
        <v>426</v>
      </c>
      <c r="G7" s="184" t="s">
        <v>427</v>
      </c>
    </row>
    <row r="8" spans="1:9">
      <c r="A8" s="184" t="s">
        <v>428</v>
      </c>
      <c r="B8" s="184" t="s">
        <v>417</v>
      </c>
      <c r="C8" s="184" t="s">
        <v>429</v>
      </c>
      <c r="F8" s="183" t="s">
        <v>152</v>
      </c>
      <c r="G8" s="184" t="s">
        <v>430</v>
      </c>
    </row>
    <row r="9" spans="1:9">
      <c r="A9" s="184" t="s">
        <v>431</v>
      </c>
      <c r="B9" s="184" t="s">
        <v>417</v>
      </c>
      <c r="C9" s="184" t="s">
        <v>432</v>
      </c>
      <c r="F9" s="183" t="s">
        <v>410</v>
      </c>
      <c r="G9" s="184" t="e">
        <f>VLOOKUP(Contact!C13,Organisations!A4:B74,2,FALSE)</f>
        <v>#N/A</v>
      </c>
      <c r="H9" s="184" t="str">
        <f>B13</f>
        <v>Government</v>
      </c>
      <c r="I9" s="184" t="e">
        <f>Organisations!$G$9=Organisations!$H$9</f>
        <v>#N/A</v>
      </c>
    </row>
    <row r="10" spans="1:9">
      <c r="A10" s="184" t="s">
        <v>433</v>
      </c>
      <c r="B10" s="184" t="s">
        <v>417</v>
      </c>
      <c r="C10" s="184" t="s">
        <v>434</v>
      </c>
    </row>
    <row r="11" spans="1:9">
      <c r="A11" s="184" t="s">
        <v>435</v>
      </c>
      <c r="B11" s="184" t="s">
        <v>417</v>
      </c>
      <c r="C11" s="184" t="s">
        <v>436</v>
      </c>
      <c r="F11" s="186" t="s">
        <v>437</v>
      </c>
    </row>
    <row r="12" spans="1:9" ht="30">
      <c r="A12" s="184" t="s">
        <v>438</v>
      </c>
      <c r="B12" s="184" t="s">
        <v>417</v>
      </c>
      <c r="C12" s="184" t="s">
        <v>439</v>
      </c>
      <c r="F12" s="187" t="s">
        <v>440</v>
      </c>
      <c r="G12" s="184" t="s">
        <v>441</v>
      </c>
    </row>
    <row r="13" spans="1:9">
      <c r="A13" s="184" t="s">
        <v>442</v>
      </c>
      <c r="B13" s="184" t="s">
        <v>443</v>
      </c>
      <c r="C13" s="184" t="s">
        <v>444</v>
      </c>
      <c r="F13" s="188" t="s">
        <v>445</v>
      </c>
      <c r="G13" s="184" t="s">
        <v>446</v>
      </c>
    </row>
    <row r="14" spans="1:9">
      <c r="A14" s="184" t="s">
        <v>447</v>
      </c>
      <c r="B14" s="184" t="s">
        <v>443</v>
      </c>
      <c r="C14" s="184" t="s">
        <v>448</v>
      </c>
    </row>
    <row r="15" spans="1:9">
      <c r="A15" s="184" t="s">
        <v>449</v>
      </c>
      <c r="B15" s="184" t="s">
        <v>417</v>
      </c>
      <c r="C15" s="184" t="s">
        <v>450</v>
      </c>
      <c r="F15" s="186" t="s">
        <v>451</v>
      </c>
    </row>
    <row r="16" spans="1:9" ht="30">
      <c r="A16" s="184" t="s">
        <v>452</v>
      </c>
      <c r="B16" s="184" t="s">
        <v>417</v>
      </c>
      <c r="C16" s="184" t="s">
        <v>453</v>
      </c>
      <c r="F16" s="188" t="s">
        <v>454</v>
      </c>
      <c r="G16" s="189" t="s">
        <v>455</v>
      </c>
    </row>
    <row r="17" spans="1:7">
      <c r="A17" s="184" t="s">
        <v>456</v>
      </c>
      <c r="B17" s="184" t="s">
        <v>417</v>
      </c>
      <c r="C17" s="184" t="s">
        <v>457</v>
      </c>
      <c r="F17" s="180"/>
    </row>
    <row r="18" spans="1:7">
      <c r="A18" s="184" t="s">
        <v>458</v>
      </c>
      <c r="B18" s="184" t="s">
        <v>417</v>
      </c>
      <c r="C18" s="184" t="s">
        <v>459</v>
      </c>
    </row>
    <row r="19" spans="1:7">
      <c r="A19" s="184" t="s">
        <v>460</v>
      </c>
      <c r="B19" s="184" t="s">
        <v>417</v>
      </c>
      <c r="C19" s="184" t="s">
        <v>461</v>
      </c>
      <c r="F19" s="186" t="s">
        <v>462</v>
      </c>
    </row>
    <row r="20" spans="1:7" ht="30">
      <c r="A20" s="184" t="s">
        <v>463</v>
      </c>
      <c r="B20" s="184" t="s">
        <v>417</v>
      </c>
      <c r="C20" s="184" t="s">
        <v>464</v>
      </c>
      <c r="F20" s="188" t="s">
        <v>465</v>
      </c>
      <c r="G20" s="184" t="s">
        <v>466</v>
      </c>
    </row>
    <row r="21" spans="1:7" ht="30">
      <c r="A21" s="184" t="s">
        <v>467</v>
      </c>
      <c r="B21" s="184" t="s">
        <v>417</v>
      </c>
      <c r="C21" s="184" t="s">
        <v>468</v>
      </c>
      <c r="F21" s="188" t="s">
        <v>469</v>
      </c>
      <c r="G21" s="184" t="s">
        <v>470</v>
      </c>
    </row>
    <row r="22" spans="1:7" ht="45.2">
      <c r="A22" s="184" t="s">
        <v>471</v>
      </c>
      <c r="B22" s="184" t="s">
        <v>417</v>
      </c>
      <c r="C22" s="184" t="s">
        <v>472</v>
      </c>
      <c r="F22" s="188" t="s">
        <v>473</v>
      </c>
      <c r="G22" s="189" t="s">
        <v>474</v>
      </c>
    </row>
    <row r="23" spans="1:7" ht="30">
      <c r="A23" s="184" t="s">
        <v>475</v>
      </c>
      <c r="B23" s="184" t="s">
        <v>417</v>
      </c>
      <c r="C23" s="184" t="s">
        <v>476</v>
      </c>
      <c r="F23" s="188" t="s">
        <v>477</v>
      </c>
      <c r="G23" s="189" t="s">
        <v>478</v>
      </c>
    </row>
    <row r="24" spans="1:7">
      <c r="A24" s="184" t="s">
        <v>479</v>
      </c>
      <c r="B24" s="184" t="s">
        <v>417</v>
      </c>
      <c r="C24" s="184" t="s">
        <v>480</v>
      </c>
      <c r="F24" s="188" t="s">
        <v>481</v>
      </c>
      <c r="G24" s="189" t="s">
        <v>482</v>
      </c>
    </row>
    <row r="25" spans="1:7" ht="45.2">
      <c r="A25" s="184" t="s">
        <v>483</v>
      </c>
      <c r="B25" s="184" t="s">
        <v>417</v>
      </c>
      <c r="C25" s="184" t="s">
        <v>484</v>
      </c>
      <c r="F25" s="188" t="s">
        <v>473</v>
      </c>
      <c r="G25" s="189" t="s">
        <v>474</v>
      </c>
    </row>
    <row r="26" spans="1:7">
      <c r="A26" s="184" t="s">
        <v>485</v>
      </c>
      <c r="B26" s="184" t="s">
        <v>417</v>
      </c>
      <c r="C26" s="184" t="s">
        <v>486</v>
      </c>
      <c r="F26" s="186"/>
      <c r="G26" s="185"/>
    </row>
    <row r="27" spans="1:7">
      <c r="A27" s="184" t="s">
        <v>487</v>
      </c>
      <c r="B27" s="184" t="s">
        <v>417</v>
      </c>
      <c r="C27" s="184" t="s">
        <v>488</v>
      </c>
      <c r="F27" s="186" t="s">
        <v>489</v>
      </c>
      <c r="G27" s="185"/>
    </row>
    <row r="28" spans="1:7" ht="30">
      <c r="A28" s="184" t="s">
        <v>490</v>
      </c>
      <c r="B28" s="184" t="s">
        <v>417</v>
      </c>
      <c r="C28" s="184" t="s">
        <v>491</v>
      </c>
      <c r="F28" s="187" t="s">
        <v>477</v>
      </c>
      <c r="G28" s="189" t="s">
        <v>478</v>
      </c>
    </row>
    <row r="29" spans="1:7">
      <c r="A29" s="184" t="s">
        <v>492</v>
      </c>
      <c r="B29" s="184" t="s">
        <v>417</v>
      </c>
      <c r="C29" s="184" t="s">
        <v>493</v>
      </c>
      <c r="F29" s="187" t="s">
        <v>481</v>
      </c>
      <c r="G29" s="189" t="s">
        <v>494</v>
      </c>
    </row>
    <row r="30" spans="1:7">
      <c r="A30" s="184" t="s">
        <v>495</v>
      </c>
      <c r="B30" s="184" t="s">
        <v>417</v>
      </c>
      <c r="C30" s="184" t="s">
        <v>496</v>
      </c>
    </row>
    <row r="31" spans="1:7">
      <c r="A31" s="184" t="s">
        <v>497</v>
      </c>
      <c r="B31" s="184" t="s">
        <v>417</v>
      </c>
      <c r="C31" s="184" t="s">
        <v>498</v>
      </c>
      <c r="F31" s="188" t="s">
        <v>499</v>
      </c>
    </row>
    <row r="32" spans="1:7">
      <c r="A32" s="184" t="s">
        <v>500</v>
      </c>
      <c r="B32" s="184" t="s">
        <v>417</v>
      </c>
      <c r="C32" s="184" t="s">
        <v>501</v>
      </c>
    </row>
    <row r="33" spans="1:10">
      <c r="A33" s="184" t="s">
        <v>502</v>
      </c>
      <c r="B33" s="184" t="s">
        <v>417</v>
      </c>
      <c r="C33" s="184" t="s">
        <v>503</v>
      </c>
      <c r="F33" s="190" t="s">
        <v>504</v>
      </c>
      <c r="G33" s="191" t="s">
        <v>505</v>
      </c>
      <c r="H33" s="191" t="s">
        <v>506</v>
      </c>
      <c r="I33" s="191" t="s">
        <v>507</v>
      </c>
    </row>
    <row r="34" spans="1:10">
      <c r="A34" s="192" t="s">
        <v>508</v>
      </c>
      <c r="B34" s="192" t="s">
        <v>417</v>
      </c>
      <c r="C34" s="192" t="s">
        <v>509</v>
      </c>
      <c r="F34" s="190" t="s">
        <v>87</v>
      </c>
      <c r="G34" s="193" t="s">
        <v>510</v>
      </c>
      <c r="H34" s="194">
        <v>1</v>
      </c>
      <c r="I34" s="194">
        <v>200</v>
      </c>
    </row>
    <row r="35" spans="1:10">
      <c r="A35" s="184" t="s">
        <v>511</v>
      </c>
      <c r="B35" s="184" t="s">
        <v>417</v>
      </c>
      <c r="C35" s="184" t="s">
        <v>512</v>
      </c>
      <c r="F35" s="190" t="s">
        <v>91</v>
      </c>
      <c r="G35" s="193" t="s">
        <v>510</v>
      </c>
      <c r="H35" s="194">
        <v>1</v>
      </c>
      <c r="I35" s="194">
        <v>1000</v>
      </c>
    </row>
    <row r="36" spans="1:10">
      <c r="A36" s="184" t="s">
        <v>513</v>
      </c>
      <c r="B36" s="184" t="s">
        <v>417</v>
      </c>
      <c r="C36" s="184" t="s">
        <v>514</v>
      </c>
      <c r="F36" s="190" t="s">
        <v>93</v>
      </c>
      <c r="G36" s="193" t="s">
        <v>510</v>
      </c>
      <c r="H36" s="194">
        <v>0</v>
      </c>
      <c r="I36" s="194">
        <v>200</v>
      </c>
    </row>
    <row r="37" spans="1:10">
      <c r="A37" s="184" t="s">
        <v>515</v>
      </c>
      <c r="B37" s="184" t="s">
        <v>417</v>
      </c>
      <c r="C37" s="184" t="s">
        <v>516</v>
      </c>
      <c r="F37" s="190" t="s">
        <v>96</v>
      </c>
      <c r="G37" s="193" t="s">
        <v>510</v>
      </c>
      <c r="H37" s="194">
        <v>0</v>
      </c>
      <c r="I37" s="194">
        <v>1000</v>
      </c>
    </row>
    <row r="38" spans="1:10">
      <c r="A38" s="184" t="s">
        <v>517</v>
      </c>
      <c r="B38" s="184" t="s">
        <v>443</v>
      </c>
      <c r="C38" s="184" t="s">
        <v>518</v>
      </c>
      <c r="F38" s="190" t="s">
        <v>99</v>
      </c>
      <c r="G38" s="193" t="s">
        <v>100</v>
      </c>
      <c r="H38" s="194">
        <v>0</v>
      </c>
      <c r="I38" s="194">
        <v>2000</v>
      </c>
    </row>
    <row r="39" spans="1:10">
      <c r="A39" s="184" t="s">
        <v>519</v>
      </c>
      <c r="B39" s="184" t="s">
        <v>417</v>
      </c>
      <c r="C39" s="184" t="s">
        <v>520</v>
      </c>
      <c r="F39" s="190" t="s">
        <v>105</v>
      </c>
      <c r="G39" s="193" t="s">
        <v>106</v>
      </c>
      <c r="H39" s="194">
        <v>0</v>
      </c>
      <c r="I39" s="194">
        <v>1000000</v>
      </c>
      <c r="J39" s="182"/>
    </row>
    <row r="40" spans="1:10">
      <c r="A40" s="184" t="s">
        <v>521</v>
      </c>
      <c r="B40" s="184" t="s">
        <v>417</v>
      </c>
      <c r="C40" s="184" t="s">
        <v>522</v>
      </c>
      <c r="F40" s="190" t="s">
        <v>109</v>
      </c>
      <c r="G40" s="193" t="s">
        <v>106</v>
      </c>
      <c r="H40" s="194">
        <v>0</v>
      </c>
      <c r="I40" s="194">
        <v>1000000</v>
      </c>
      <c r="J40" s="182"/>
    </row>
    <row r="41" spans="1:10">
      <c r="A41" s="184" t="s">
        <v>523</v>
      </c>
      <c r="B41" s="184" t="s">
        <v>417</v>
      </c>
      <c r="C41" s="184" t="s">
        <v>524</v>
      </c>
      <c r="F41" s="190" t="s">
        <v>114</v>
      </c>
      <c r="G41" s="193" t="s">
        <v>115</v>
      </c>
      <c r="H41" s="194">
        <v>0</v>
      </c>
      <c r="I41" s="194">
        <f>24*7*26</f>
        <v>4368</v>
      </c>
      <c r="J41" s="180" t="s">
        <v>525</v>
      </c>
    </row>
    <row r="42" spans="1:10" ht="30">
      <c r="A42" s="184" t="s">
        <v>526</v>
      </c>
      <c r="B42" s="184" t="s">
        <v>443</v>
      </c>
      <c r="C42" s="184" t="s">
        <v>527</v>
      </c>
      <c r="F42" s="190" t="s">
        <v>117</v>
      </c>
      <c r="G42" s="193" t="s">
        <v>115</v>
      </c>
      <c r="H42" s="194">
        <v>0</v>
      </c>
      <c r="I42" s="194">
        <f t="shared" ref="I42" si="0">24*7*26</f>
        <v>4368</v>
      </c>
    </row>
    <row r="43" spans="1:10">
      <c r="A43" s="184" t="s">
        <v>528</v>
      </c>
      <c r="B43" s="184" t="s">
        <v>417</v>
      </c>
      <c r="C43" s="184" t="s">
        <v>529</v>
      </c>
      <c r="F43" s="190" t="s">
        <v>119</v>
      </c>
      <c r="G43" s="193" t="s">
        <v>115</v>
      </c>
      <c r="H43" s="194">
        <v>0</v>
      </c>
      <c r="I43" s="194">
        <f>24*7*26*2</f>
        <v>8736</v>
      </c>
      <c r="J43" s="180" t="s">
        <v>530</v>
      </c>
    </row>
    <row r="44" spans="1:10">
      <c r="A44" s="184" t="s">
        <v>531</v>
      </c>
      <c r="B44" s="184" t="s">
        <v>417</v>
      </c>
      <c r="C44" s="184" t="s">
        <v>532</v>
      </c>
      <c r="F44" s="190" t="s">
        <v>121</v>
      </c>
      <c r="G44" s="193" t="s">
        <v>115</v>
      </c>
      <c r="H44" s="194">
        <v>0</v>
      </c>
      <c r="I44" s="194">
        <f>24*7*52</f>
        <v>8736</v>
      </c>
    </row>
    <row r="45" spans="1:10">
      <c r="A45" s="184" t="s">
        <v>533</v>
      </c>
      <c r="B45" s="184" t="s">
        <v>417</v>
      </c>
      <c r="C45" s="184" t="s">
        <v>534</v>
      </c>
      <c r="F45" s="190" t="s">
        <v>124</v>
      </c>
      <c r="G45" s="193" t="s">
        <v>510</v>
      </c>
      <c r="H45" s="194">
        <v>0</v>
      </c>
      <c r="I45" s="194">
        <v>1000</v>
      </c>
    </row>
    <row r="46" spans="1:10">
      <c r="A46" s="184" t="s">
        <v>535</v>
      </c>
      <c r="B46" s="184" t="s">
        <v>417</v>
      </c>
      <c r="C46" s="184" t="s">
        <v>536</v>
      </c>
      <c r="F46" s="190" t="s">
        <v>126</v>
      </c>
      <c r="G46" s="193" t="s">
        <v>510</v>
      </c>
      <c r="H46" s="194">
        <v>0</v>
      </c>
      <c r="I46" s="194">
        <v>1000</v>
      </c>
    </row>
    <row r="47" spans="1:10">
      <c r="A47" s="184" t="s">
        <v>537</v>
      </c>
      <c r="B47" s="184" t="s">
        <v>417</v>
      </c>
      <c r="C47" s="184" t="s">
        <v>538</v>
      </c>
      <c r="F47" s="190" t="s">
        <v>128</v>
      </c>
      <c r="G47" s="193" t="s">
        <v>510</v>
      </c>
      <c r="H47" s="194">
        <v>0</v>
      </c>
      <c r="I47" s="194">
        <v>1000</v>
      </c>
    </row>
    <row r="48" spans="1:10" ht="45.2">
      <c r="A48" s="184" t="s">
        <v>539</v>
      </c>
      <c r="B48" s="184" t="s">
        <v>417</v>
      </c>
      <c r="C48" s="184" t="s">
        <v>540</v>
      </c>
      <c r="F48" s="190" t="s">
        <v>130</v>
      </c>
      <c r="G48" s="193" t="s">
        <v>510</v>
      </c>
      <c r="H48" s="194">
        <v>0</v>
      </c>
      <c r="I48" s="194">
        <v>1000</v>
      </c>
    </row>
    <row r="49" spans="1:9" ht="30">
      <c r="A49" s="184" t="s">
        <v>541</v>
      </c>
      <c r="B49" s="184" t="s">
        <v>417</v>
      </c>
      <c r="C49" s="184" t="s">
        <v>542</v>
      </c>
      <c r="F49" s="190" t="s">
        <v>133</v>
      </c>
      <c r="G49" s="193" t="s">
        <v>134</v>
      </c>
      <c r="H49" s="195">
        <v>0</v>
      </c>
      <c r="I49" s="195">
        <v>1</v>
      </c>
    </row>
    <row r="50" spans="1:9">
      <c r="A50" s="184" t="s">
        <v>543</v>
      </c>
      <c r="B50" s="184" t="s">
        <v>417</v>
      </c>
      <c r="C50" s="184" t="s">
        <v>544</v>
      </c>
      <c r="F50" s="190" t="s">
        <v>136</v>
      </c>
      <c r="G50" s="193" t="s">
        <v>134</v>
      </c>
      <c r="H50" s="195">
        <v>0</v>
      </c>
      <c r="I50" s="195">
        <v>1</v>
      </c>
    </row>
    <row r="51" spans="1:9">
      <c r="A51" s="184" t="s">
        <v>545</v>
      </c>
      <c r="B51" s="184" t="s">
        <v>417</v>
      </c>
      <c r="C51" s="184" t="s">
        <v>546</v>
      </c>
      <c r="F51" s="190" t="s">
        <v>138</v>
      </c>
      <c r="G51" s="193" t="s">
        <v>139</v>
      </c>
      <c r="H51" s="194">
        <v>0</v>
      </c>
      <c r="I51" s="194">
        <v>150</v>
      </c>
    </row>
    <row r="52" spans="1:9" ht="30">
      <c r="A52" s="184" t="s">
        <v>547</v>
      </c>
      <c r="B52" s="184" t="s">
        <v>417</v>
      </c>
      <c r="C52" s="184" t="s">
        <v>548</v>
      </c>
      <c r="F52" s="190" t="s">
        <v>141</v>
      </c>
      <c r="G52" s="193" t="s">
        <v>134</v>
      </c>
      <c r="H52" s="195">
        <v>0</v>
      </c>
      <c r="I52" s="195">
        <v>1</v>
      </c>
    </row>
    <row r="53" spans="1:9" ht="30">
      <c r="A53" s="184" t="s">
        <v>549</v>
      </c>
      <c r="B53" s="184" t="s">
        <v>417</v>
      </c>
      <c r="C53" s="184" t="s">
        <v>550</v>
      </c>
      <c r="F53" s="190" t="s">
        <v>143</v>
      </c>
      <c r="G53" s="193" t="s">
        <v>134</v>
      </c>
      <c r="H53" s="195">
        <v>0</v>
      </c>
      <c r="I53" s="195">
        <v>1</v>
      </c>
    </row>
    <row r="54" spans="1:9" ht="30">
      <c r="A54" s="184" t="s">
        <v>551</v>
      </c>
      <c r="B54" s="184" t="s">
        <v>417</v>
      </c>
      <c r="C54" s="184" t="s">
        <v>552</v>
      </c>
      <c r="F54" s="190" t="s">
        <v>146</v>
      </c>
      <c r="G54" s="193" t="s">
        <v>510</v>
      </c>
      <c r="H54" s="194">
        <v>0</v>
      </c>
      <c r="I54" s="194">
        <v>366</v>
      </c>
    </row>
    <row r="55" spans="1:9" ht="30">
      <c r="A55" s="184" t="s">
        <v>553</v>
      </c>
      <c r="B55" s="184" t="s">
        <v>417</v>
      </c>
      <c r="C55" s="184"/>
      <c r="F55" s="190" t="s">
        <v>148</v>
      </c>
      <c r="G55" s="193" t="s">
        <v>134</v>
      </c>
      <c r="H55" s="195">
        <v>0</v>
      </c>
      <c r="I55" s="195">
        <v>1</v>
      </c>
    </row>
    <row r="56" spans="1:9" ht="30">
      <c r="A56" s="184" t="s">
        <v>554</v>
      </c>
      <c r="B56" s="184" t="s">
        <v>417</v>
      </c>
      <c r="C56" s="184" t="s">
        <v>555</v>
      </c>
      <c r="F56" s="190" t="s">
        <v>151</v>
      </c>
      <c r="G56" s="193" t="s">
        <v>152</v>
      </c>
      <c r="H56" s="195" t="s">
        <v>153</v>
      </c>
      <c r="I56" s="195" t="s">
        <v>556</v>
      </c>
    </row>
    <row r="57" spans="1:9" ht="30">
      <c r="A57" s="184" t="s">
        <v>557</v>
      </c>
      <c r="B57" s="184" t="s">
        <v>417</v>
      </c>
      <c r="C57" s="184" t="s">
        <v>558</v>
      </c>
      <c r="F57" s="190" t="s">
        <v>155</v>
      </c>
      <c r="G57" s="193" t="s">
        <v>134</v>
      </c>
      <c r="H57" s="195">
        <v>0</v>
      </c>
      <c r="I57" s="195">
        <v>1</v>
      </c>
    </row>
    <row r="58" spans="1:9" ht="75.2">
      <c r="A58" s="184" t="s">
        <v>559</v>
      </c>
      <c r="B58" s="184" t="s">
        <v>417</v>
      </c>
      <c r="C58" s="184" t="s">
        <v>560</v>
      </c>
      <c r="F58" s="190" t="s">
        <v>159</v>
      </c>
      <c r="G58" s="193" t="s">
        <v>152</v>
      </c>
      <c r="H58" s="195" t="s">
        <v>153</v>
      </c>
      <c r="I58" s="195" t="s">
        <v>556</v>
      </c>
    </row>
    <row r="59" spans="1:9" ht="30">
      <c r="A59" s="184" t="s">
        <v>561</v>
      </c>
      <c r="B59" s="184" t="s">
        <v>417</v>
      </c>
      <c r="C59" s="184" t="s">
        <v>562</v>
      </c>
      <c r="F59" s="190" t="s">
        <v>161</v>
      </c>
      <c r="G59" s="193" t="s">
        <v>563</v>
      </c>
      <c r="H59" s="194">
        <v>0</v>
      </c>
      <c r="I59" s="194">
        <v>1000000</v>
      </c>
    </row>
    <row r="60" spans="1:9" ht="30">
      <c r="A60" s="184" t="s">
        <v>564</v>
      </c>
      <c r="B60" s="184" t="s">
        <v>417</v>
      </c>
      <c r="C60" s="184" t="s">
        <v>565</v>
      </c>
      <c r="F60" s="190" t="s">
        <v>163</v>
      </c>
      <c r="G60" s="193" t="s">
        <v>563</v>
      </c>
      <c r="H60" s="194">
        <v>0</v>
      </c>
      <c r="I60" s="194">
        <v>1000000</v>
      </c>
    </row>
    <row r="61" spans="1:9" ht="30">
      <c r="A61" s="184" t="s">
        <v>566</v>
      </c>
      <c r="B61" s="184" t="s">
        <v>417</v>
      </c>
      <c r="C61" s="184" t="s">
        <v>567</v>
      </c>
      <c r="F61" s="190" t="s">
        <v>165</v>
      </c>
      <c r="G61" s="193" t="s">
        <v>563</v>
      </c>
      <c r="H61" s="194">
        <v>0</v>
      </c>
      <c r="I61" s="194">
        <v>1000</v>
      </c>
    </row>
    <row r="62" spans="1:9" ht="30">
      <c r="A62" s="184" t="s">
        <v>568</v>
      </c>
      <c r="B62" s="184" t="s">
        <v>417</v>
      </c>
      <c r="C62" s="184" t="s">
        <v>569</v>
      </c>
      <c r="F62" s="190" t="s">
        <v>167</v>
      </c>
      <c r="G62" s="193" t="s">
        <v>139</v>
      </c>
      <c r="H62" s="194">
        <v>0</v>
      </c>
      <c r="I62" s="194">
        <v>100</v>
      </c>
    </row>
    <row r="63" spans="1:9" ht="30">
      <c r="A63" s="184" t="s">
        <v>570</v>
      </c>
      <c r="B63" s="184" t="s">
        <v>417</v>
      </c>
      <c r="C63" s="184" t="s">
        <v>571</v>
      </c>
      <c r="F63" s="190" t="s">
        <v>169</v>
      </c>
      <c r="G63" s="193" t="s">
        <v>510</v>
      </c>
      <c r="H63" s="194">
        <v>0</v>
      </c>
      <c r="I63" s="194">
        <v>1000</v>
      </c>
    </row>
    <row r="64" spans="1:9" ht="30">
      <c r="A64" s="184" t="s">
        <v>572</v>
      </c>
      <c r="B64" s="184" t="s">
        <v>417</v>
      </c>
      <c r="C64" s="184" t="s">
        <v>573</v>
      </c>
      <c r="F64" s="190" t="s">
        <v>171</v>
      </c>
      <c r="G64" s="193" t="s">
        <v>510</v>
      </c>
      <c r="H64" s="194">
        <v>0</v>
      </c>
      <c r="I64" s="194">
        <v>366</v>
      </c>
    </row>
    <row r="65" spans="1:10">
      <c r="A65" s="184" t="s">
        <v>574</v>
      </c>
      <c r="B65" s="184" t="s">
        <v>417</v>
      </c>
      <c r="C65" s="184" t="s">
        <v>575</v>
      </c>
      <c r="F65" s="190" t="s">
        <v>174</v>
      </c>
      <c r="G65" s="193" t="s">
        <v>175</v>
      </c>
      <c r="H65" s="194">
        <v>0</v>
      </c>
      <c r="I65" s="194">
        <v>1000000000</v>
      </c>
      <c r="J65" s="182"/>
    </row>
    <row r="66" spans="1:10">
      <c r="A66" s="184" t="s">
        <v>576</v>
      </c>
      <c r="B66" s="184" t="s">
        <v>417</v>
      </c>
      <c r="C66" s="184" t="s">
        <v>577</v>
      </c>
      <c r="F66" s="190" t="s">
        <v>177</v>
      </c>
      <c r="G66" s="193" t="s">
        <v>178</v>
      </c>
      <c r="H66" s="194">
        <v>0</v>
      </c>
      <c r="I66" s="194">
        <v>1000000</v>
      </c>
      <c r="J66" s="182"/>
    </row>
    <row r="67" spans="1:10">
      <c r="A67" s="184" t="s">
        <v>578</v>
      </c>
      <c r="B67" s="184" t="s">
        <v>417</v>
      </c>
      <c r="C67" s="184" t="s">
        <v>579</v>
      </c>
      <c r="F67" s="190" t="s">
        <v>180</v>
      </c>
      <c r="G67" s="193" t="s">
        <v>178</v>
      </c>
      <c r="H67" s="194">
        <v>0</v>
      </c>
      <c r="I67" s="194">
        <v>1000000</v>
      </c>
      <c r="J67" s="182"/>
    </row>
    <row r="68" spans="1:10" ht="30">
      <c r="A68" s="184" t="s">
        <v>580</v>
      </c>
      <c r="B68" s="184" t="s">
        <v>417</v>
      </c>
      <c r="C68" s="184" t="s">
        <v>581</v>
      </c>
      <c r="D68" s="281" t="s">
        <v>582</v>
      </c>
      <c r="E68" s="282"/>
      <c r="F68" s="190" t="s">
        <v>184</v>
      </c>
      <c r="G68" s="193" t="s">
        <v>106</v>
      </c>
      <c r="H68" s="194">
        <v>0</v>
      </c>
      <c r="I68" s="194">
        <v>1000000</v>
      </c>
      <c r="J68" s="182"/>
    </row>
    <row r="69" spans="1:10" ht="30">
      <c r="A69" s="184" t="s">
        <v>583</v>
      </c>
      <c r="B69" s="184" t="s">
        <v>417</v>
      </c>
      <c r="C69" s="184" t="s">
        <v>584</v>
      </c>
      <c r="F69" s="190" t="s">
        <v>186</v>
      </c>
      <c r="G69" s="193" t="s">
        <v>106</v>
      </c>
      <c r="H69" s="194">
        <v>0</v>
      </c>
      <c r="I69" s="194">
        <v>1000000</v>
      </c>
      <c r="J69" s="182"/>
    </row>
    <row r="70" spans="1:10" ht="30">
      <c r="A70" s="184" t="s">
        <v>585</v>
      </c>
      <c r="B70" s="184" t="s">
        <v>417</v>
      </c>
      <c r="C70" s="184" t="s">
        <v>586</v>
      </c>
      <c r="F70" s="190" t="s">
        <v>188</v>
      </c>
      <c r="G70" s="193" t="s">
        <v>106</v>
      </c>
      <c r="H70" s="194">
        <v>0</v>
      </c>
      <c r="I70" s="194">
        <v>1000000</v>
      </c>
      <c r="J70" s="182"/>
    </row>
    <row r="71" spans="1:10" ht="30">
      <c r="A71" s="184" t="s">
        <v>587</v>
      </c>
      <c r="B71" s="184" t="s">
        <v>417</v>
      </c>
      <c r="C71" s="184" t="s">
        <v>588</v>
      </c>
      <c r="F71" s="190" t="s">
        <v>190</v>
      </c>
      <c r="G71" s="193" t="s">
        <v>106</v>
      </c>
      <c r="H71" s="194">
        <v>0</v>
      </c>
      <c r="I71" s="194">
        <v>1000000</v>
      </c>
      <c r="J71" s="182"/>
    </row>
    <row r="72" spans="1:10" ht="60.2">
      <c r="A72" s="184" t="s">
        <v>589</v>
      </c>
      <c r="B72" s="184" t="s">
        <v>417</v>
      </c>
      <c r="C72" s="184" t="s">
        <v>590</v>
      </c>
      <c r="F72" s="190" t="s">
        <v>194</v>
      </c>
      <c r="G72" s="193" t="s">
        <v>152</v>
      </c>
      <c r="H72" s="195" t="s">
        <v>153</v>
      </c>
      <c r="I72" s="195" t="s">
        <v>556</v>
      </c>
    </row>
    <row r="73" spans="1:10" ht="60.2">
      <c r="A73" s="184" t="s">
        <v>591</v>
      </c>
      <c r="B73" s="184" t="s">
        <v>417</v>
      </c>
      <c r="C73" s="184" t="s">
        <v>592</v>
      </c>
      <c r="F73" s="190" t="s">
        <v>197</v>
      </c>
      <c r="G73" s="193" t="s">
        <v>152</v>
      </c>
      <c r="H73" s="195" t="s">
        <v>153</v>
      </c>
      <c r="I73" s="195" t="s">
        <v>556</v>
      </c>
    </row>
    <row r="74" spans="1:10" ht="60.2">
      <c r="A74" s="184" t="s">
        <v>593</v>
      </c>
      <c r="B74" s="184" t="s">
        <v>417</v>
      </c>
      <c r="C74" s="184" t="s">
        <v>594</v>
      </c>
      <c r="F74" s="190" t="s">
        <v>199</v>
      </c>
      <c r="G74" s="193" t="s">
        <v>152</v>
      </c>
      <c r="H74" s="195" t="s">
        <v>153</v>
      </c>
      <c r="I74" s="195" t="s">
        <v>556</v>
      </c>
    </row>
    <row r="75" spans="1:10" ht="30">
      <c r="A75" s="217" t="s">
        <v>595</v>
      </c>
      <c r="B75" s="217" t="s">
        <v>417</v>
      </c>
      <c r="C75" s="217" t="s">
        <v>596</v>
      </c>
      <c r="F75" s="190" t="s">
        <v>201</v>
      </c>
      <c r="G75" s="193" t="s">
        <v>202</v>
      </c>
      <c r="H75" s="196">
        <v>36526</v>
      </c>
      <c r="I75" s="196">
        <v>45657</v>
      </c>
    </row>
    <row r="76" spans="1:10" ht="30">
      <c r="F76" s="190" t="s">
        <v>204</v>
      </c>
      <c r="G76" s="193" t="s">
        <v>202</v>
      </c>
      <c r="H76" s="196">
        <v>36526</v>
      </c>
      <c r="I76" s="196">
        <v>45657</v>
      </c>
    </row>
    <row r="77" spans="1:10" ht="30">
      <c r="F77" s="190" t="s">
        <v>206</v>
      </c>
      <c r="G77" s="193" t="s">
        <v>202</v>
      </c>
      <c r="H77" s="196">
        <v>36526</v>
      </c>
      <c r="I77" s="196">
        <v>45657</v>
      </c>
    </row>
    <row r="78" spans="1:10" ht="30">
      <c r="F78" s="190" t="s">
        <v>208</v>
      </c>
      <c r="G78" s="193" t="s">
        <v>202</v>
      </c>
      <c r="H78" s="196">
        <v>36526</v>
      </c>
      <c r="I78" s="196">
        <v>45657</v>
      </c>
    </row>
    <row r="79" spans="1:10" ht="75.2">
      <c r="F79" s="190" t="s">
        <v>211</v>
      </c>
      <c r="G79" s="193" t="s">
        <v>152</v>
      </c>
      <c r="H79" s="195" t="s">
        <v>153</v>
      </c>
      <c r="I79" s="195" t="s">
        <v>556</v>
      </c>
    </row>
    <row r="80" spans="1:10" ht="30">
      <c r="F80" s="190" t="s">
        <v>597</v>
      </c>
      <c r="G80" s="193" t="s">
        <v>510</v>
      </c>
      <c r="H80" s="194">
        <v>0</v>
      </c>
      <c r="I80" s="194">
        <v>366</v>
      </c>
    </row>
    <row r="81" spans="6:50" ht="30">
      <c r="F81" s="190" t="s">
        <v>598</v>
      </c>
      <c r="G81" s="193" t="s">
        <v>510</v>
      </c>
      <c r="H81" s="194">
        <v>0</v>
      </c>
      <c r="I81" s="194">
        <v>366</v>
      </c>
    </row>
    <row r="82" spans="6:50" ht="75.2">
      <c r="F82" s="190" t="s">
        <v>599</v>
      </c>
      <c r="G82" s="193" t="s">
        <v>152</v>
      </c>
      <c r="H82" s="195" t="s">
        <v>153</v>
      </c>
      <c r="I82" s="195" t="s">
        <v>556</v>
      </c>
    </row>
    <row r="83" spans="6:50" ht="45.2">
      <c r="F83" s="190" t="s">
        <v>222</v>
      </c>
      <c r="G83" s="193" t="s">
        <v>223</v>
      </c>
      <c r="H83" s="194">
        <v>0</v>
      </c>
      <c r="I83" s="197">
        <v>500000</v>
      </c>
      <c r="J83" s="182"/>
    </row>
    <row r="84" spans="6:50" ht="60.2">
      <c r="F84" s="190" t="s">
        <v>225</v>
      </c>
      <c r="G84" s="193" t="s">
        <v>223</v>
      </c>
      <c r="H84" s="194">
        <v>0</v>
      </c>
      <c r="I84" s="197">
        <v>750000</v>
      </c>
      <c r="J84" s="182"/>
    </row>
    <row r="85" spans="6:50" ht="45.2">
      <c r="F85" s="190" t="s">
        <v>227</v>
      </c>
      <c r="G85" s="193" t="s">
        <v>223</v>
      </c>
      <c r="H85" s="194">
        <v>0</v>
      </c>
      <c r="I85" s="197">
        <v>1500000</v>
      </c>
      <c r="J85" s="182"/>
    </row>
    <row r="86" spans="6:50" ht="45.2">
      <c r="F86" s="190" t="s">
        <v>230</v>
      </c>
      <c r="G86" s="193" t="s">
        <v>223</v>
      </c>
      <c r="H86" s="194">
        <v>0</v>
      </c>
      <c r="I86" s="197">
        <v>2000000</v>
      </c>
      <c r="J86" s="182"/>
      <c r="AS86" s="198"/>
      <c r="AX86" s="198"/>
    </row>
    <row r="87" spans="6:50" ht="45.2">
      <c r="F87" s="190" t="s">
        <v>232</v>
      </c>
      <c r="G87" s="193" t="s">
        <v>223</v>
      </c>
      <c r="H87" s="194">
        <v>0</v>
      </c>
      <c r="I87" s="197">
        <v>1000000</v>
      </c>
      <c r="J87" s="182"/>
    </row>
    <row r="88" spans="6:50" ht="30">
      <c r="F88" s="190" t="s">
        <v>235</v>
      </c>
      <c r="G88" s="197" t="s">
        <v>223</v>
      </c>
      <c r="H88" s="194">
        <v>0</v>
      </c>
      <c r="I88" s="197">
        <v>5000000</v>
      </c>
      <c r="J88" s="182"/>
    </row>
    <row r="90" spans="6:50">
      <c r="F90" s="190" t="s">
        <v>600</v>
      </c>
      <c r="G90" s="191" t="s">
        <v>505</v>
      </c>
      <c r="H90" s="191" t="s">
        <v>506</v>
      </c>
      <c r="I90" s="191" t="s">
        <v>507</v>
      </c>
    </row>
    <row r="91" spans="6:50" ht="30">
      <c r="F91" s="188" t="s">
        <v>248</v>
      </c>
      <c r="G91" s="197" t="s">
        <v>510</v>
      </c>
      <c r="H91" s="199">
        <v>1</v>
      </c>
      <c r="I91" s="199">
        <v>150</v>
      </c>
    </row>
    <row r="92" spans="6:50" ht="30">
      <c r="F92" s="188" t="s">
        <v>249</v>
      </c>
      <c r="G92" s="197" t="s">
        <v>601</v>
      </c>
      <c r="H92" s="197" t="s">
        <v>601</v>
      </c>
      <c r="I92" s="197" t="s">
        <v>601</v>
      </c>
    </row>
    <row r="93" spans="6:50" ht="45.2">
      <c r="F93" s="188" t="s">
        <v>250</v>
      </c>
      <c r="G93" s="197" t="s">
        <v>510</v>
      </c>
      <c r="H93" s="199">
        <v>10</v>
      </c>
      <c r="I93" s="199">
        <v>1000000</v>
      </c>
    </row>
    <row r="94" spans="6:50" ht="45.2">
      <c r="F94" s="188" t="s">
        <v>251</v>
      </c>
      <c r="G94" s="197" t="s">
        <v>510</v>
      </c>
      <c r="H94" s="199">
        <v>0</v>
      </c>
      <c r="I94" s="199">
        <v>500000</v>
      </c>
    </row>
    <row r="95" spans="6:50" ht="45.2">
      <c r="F95" s="188" t="s">
        <v>252</v>
      </c>
      <c r="G95" s="197" t="s">
        <v>510</v>
      </c>
      <c r="H95" s="199">
        <v>100</v>
      </c>
      <c r="I95" s="199">
        <v>1500000</v>
      </c>
    </row>
    <row r="96" spans="6:50" ht="45.2">
      <c r="F96" s="188" t="s">
        <v>602</v>
      </c>
      <c r="G96" s="197" t="s">
        <v>603</v>
      </c>
      <c r="H96" s="199">
        <v>100</v>
      </c>
      <c r="I96" s="199">
        <v>200000000</v>
      </c>
      <c r="J96" s="182"/>
    </row>
    <row r="97" spans="6:10" ht="30">
      <c r="F97" s="188" t="s">
        <v>254</v>
      </c>
      <c r="G97" s="197" t="s">
        <v>603</v>
      </c>
      <c r="H97" s="199">
        <v>0</v>
      </c>
      <c r="I97" s="199">
        <v>150000000</v>
      </c>
      <c r="J97" s="182"/>
    </row>
    <row r="98" spans="6:10" ht="30">
      <c r="F98" s="188" t="s">
        <v>255</v>
      </c>
      <c r="G98" s="197" t="s">
        <v>604</v>
      </c>
      <c r="H98" s="199">
        <v>0</v>
      </c>
      <c r="I98" s="199">
        <v>1000000</v>
      </c>
    </row>
    <row r="99" spans="6:10" ht="30">
      <c r="F99" s="188" t="s">
        <v>256</v>
      </c>
      <c r="G99" s="197" t="s">
        <v>603</v>
      </c>
      <c r="H99" s="199">
        <v>0</v>
      </c>
      <c r="I99" s="199">
        <v>1000000</v>
      </c>
      <c r="J99" s="182"/>
    </row>
    <row r="100" spans="6:10" ht="30">
      <c r="F100" s="188" t="s">
        <v>257</v>
      </c>
      <c r="G100" s="197" t="s">
        <v>604</v>
      </c>
      <c r="H100" s="199">
        <v>0</v>
      </c>
      <c r="I100" s="199">
        <v>1000000</v>
      </c>
    </row>
    <row r="101" spans="6:10" ht="30">
      <c r="F101" s="188" t="s">
        <v>258</v>
      </c>
      <c r="G101" s="197" t="s">
        <v>601</v>
      </c>
      <c r="H101" s="197" t="s">
        <v>601</v>
      </c>
      <c r="I101" s="197" t="s">
        <v>601</v>
      </c>
    </row>
    <row r="102" spans="6:10" ht="45.2">
      <c r="F102" s="188" t="s">
        <v>605</v>
      </c>
      <c r="G102" s="193" t="s">
        <v>152</v>
      </c>
      <c r="H102" s="197" t="s">
        <v>153</v>
      </c>
      <c r="I102" s="197" t="s">
        <v>556</v>
      </c>
    </row>
    <row r="103" spans="6:10" ht="45.2">
      <c r="F103" s="188" t="s">
        <v>260</v>
      </c>
      <c r="G103" s="193" t="s">
        <v>152</v>
      </c>
      <c r="H103" s="197" t="s">
        <v>153</v>
      </c>
      <c r="I103" s="197" t="s">
        <v>556</v>
      </c>
    </row>
    <row r="104" spans="6:10" ht="30">
      <c r="F104" s="188" t="s">
        <v>261</v>
      </c>
      <c r="G104" s="197" t="s">
        <v>606</v>
      </c>
      <c r="H104" s="199">
        <v>0</v>
      </c>
      <c r="I104" s="199">
        <v>1000</v>
      </c>
    </row>
    <row r="105" spans="6:10" ht="45.2">
      <c r="F105" s="188" t="s">
        <v>262</v>
      </c>
      <c r="G105" s="193" t="s">
        <v>152</v>
      </c>
      <c r="H105" s="197" t="s">
        <v>153</v>
      </c>
      <c r="I105" s="197" t="s">
        <v>556</v>
      </c>
    </row>
    <row r="106" spans="6:10" ht="30">
      <c r="F106" s="188" t="s">
        <v>607</v>
      </c>
      <c r="G106" s="197" t="s">
        <v>606</v>
      </c>
      <c r="H106" s="199">
        <v>0</v>
      </c>
      <c r="I106" s="199">
        <v>1000</v>
      </c>
    </row>
    <row r="107" spans="6:10" ht="45.2">
      <c r="F107" s="188" t="s">
        <v>608</v>
      </c>
      <c r="G107" s="197" t="s">
        <v>510</v>
      </c>
      <c r="H107" s="199">
        <v>0</v>
      </c>
      <c r="I107" s="199">
        <v>250000</v>
      </c>
    </row>
    <row r="108" spans="6:10" ht="30">
      <c r="F108" s="188" t="s">
        <v>265</v>
      </c>
      <c r="G108" s="197" t="s">
        <v>603</v>
      </c>
      <c r="H108" s="199">
        <v>0</v>
      </c>
      <c r="I108" s="199">
        <v>10000000</v>
      </c>
      <c r="J108" s="182"/>
    </row>
    <row r="109" spans="6:10" ht="45.2">
      <c r="F109" s="188" t="s">
        <v>609</v>
      </c>
      <c r="G109" s="197" t="s">
        <v>603</v>
      </c>
      <c r="H109" s="199">
        <v>0</v>
      </c>
      <c r="I109" s="199">
        <v>10000000</v>
      </c>
      <c r="J109" s="182"/>
    </row>
    <row r="110" spans="6:10" ht="30">
      <c r="F110" s="200" t="s">
        <v>610</v>
      </c>
      <c r="G110" s="180" t="s">
        <v>603</v>
      </c>
      <c r="H110" s="199">
        <v>0</v>
      </c>
      <c r="I110" s="199">
        <v>10000000</v>
      </c>
      <c r="J110" s="182"/>
    </row>
    <row r="111" spans="6:10" ht="45.2">
      <c r="F111" s="188" t="s">
        <v>611</v>
      </c>
      <c r="G111" s="197" t="s">
        <v>510</v>
      </c>
      <c r="H111" s="199">
        <v>0</v>
      </c>
      <c r="I111" s="199">
        <v>100</v>
      </c>
    </row>
    <row r="112" spans="6:10" ht="30">
      <c r="F112" s="188" t="s">
        <v>269</v>
      </c>
      <c r="G112" s="197" t="s">
        <v>612</v>
      </c>
      <c r="H112" s="199">
        <v>10</v>
      </c>
      <c r="I112" s="199">
        <v>2000</v>
      </c>
      <c r="J112" s="182"/>
    </row>
    <row r="114" spans="6:10">
      <c r="F114" s="190" t="s">
        <v>613</v>
      </c>
      <c r="G114" s="191" t="s">
        <v>505</v>
      </c>
      <c r="H114" s="191" t="s">
        <v>506</v>
      </c>
      <c r="I114" s="191" t="s">
        <v>507</v>
      </c>
    </row>
    <row r="115" spans="6:10" ht="30">
      <c r="F115" s="188" t="s">
        <v>303</v>
      </c>
      <c r="G115" s="197" t="s">
        <v>614</v>
      </c>
      <c r="H115" s="197" t="s">
        <v>614</v>
      </c>
      <c r="I115" s="197" t="s">
        <v>614</v>
      </c>
    </row>
    <row r="116" spans="6:10" ht="45.2">
      <c r="F116" s="188" t="s">
        <v>304</v>
      </c>
      <c r="G116" s="197" t="s">
        <v>601</v>
      </c>
      <c r="H116" s="197" t="s">
        <v>601</v>
      </c>
      <c r="I116" s="197" t="s">
        <v>601</v>
      </c>
    </row>
    <row r="117" spans="6:10" ht="45.2">
      <c r="F117" s="188" t="s">
        <v>305</v>
      </c>
      <c r="G117" s="197" t="s">
        <v>202</v>
      </c>
      <c r="H117" s="197" t="s">
        <v>202</v>
      </c>
      <c r="I117" s="197" t="s">
        <v>202</v>
      </c>
    </row>
    <row r="119" spans="6:10">
      <c r="F119" s="190" t="s">
        <v>615</v>
      </c>
      <c r="G119" s="191" t="s">
        <v>505</v>
      </c>
      <c r="H119" s="191" t="s">
        <v>506</v>
      </c>
      <c r="I119" s="191" t="s">
        <v>507</v>
      </c>
    </row>
    <row r="120" spans="6:10" ht="30">
      <c r="F120" s="188" t="s">
        <v>616</v>
      </c>
      <c r="G120" s="197" t="s">
        <v>510</v>
      </c>
      <c r="H120" s="199">
        <v>0</v>
      </c>
      <c r="I120" s="199">
        <v>10000</v>
      </c>
    </row>
    <row r="121" spans="6:10" ht="45.2">
      <c r="F121" s="188" t="s">
        <v>314</v>
      </c>
      <c r="G121" s="197" t="s">
        <v>510</v>
      </c>
      <c r="H121" s="199">
        <v>0</v>
      </c>
      <c r="I121" s="199">
        <v>100000</v>
      </c>
      <c r="J121" s="182"/>
    </row>
    <row r="122" spans="6:10" ht="30">
      <c r="F122" s="188" t="s">
        <v>617</v>
      </c>
      <c r="G122" s="197" t="s">
        <v>510</v>
      </c>
      <c r="H122" s="199">
        <v>0</v>
      </c>
      <c r="I122" s="199">
        <v>10000000</v>
      </c>
      <c r="J122" s="182"/>
    </row>
    <row r="123" spans="6:10" ht="30">
      <c r="F123" s="188" t="s">
        <v>303</v>
      </c>
      <c r="G123" s="197" t="s">
        <v>614</v>
      </c>
      <c r="H123" s="197" t="s">
        <v>614</v>
      </c>
      <c r="I123" s="197" t="s">
        <v>614</v>
      </c>
    </row>
    <row r="124" spans="6:10" ht="60.2">
      <c r="F124" s="188" t="s">
        <v>317</v>
      </c>
      <c r="G124" s="197" t="s">
        <v>152</v>
      </c>
      <c r="H124" s="197" t="s">
        <v>153</v>
      </c>
      <c r="I124" s="197" t="s">
        <v>556</v>
      </c>
    </row>
    <row r="126" spans="6:10">
      <c r="F126" s="190" t="s">
        <v>618</v>
      </c>
      <c r="G126" s="191" t="s">
        <v>505</v>
      </c>
      <c r="H126" s="191" t="s">
        <v>506</v>
      </c>
      <c r="I126" s="191" t="s">
        <v>507</v>
      </c>
    </row>
    <row r="127" spans="6:10">
      <c r="F127" s="188" t="s">
        <v>328</v>
      </c>
      <c r="G127" s="197" t="s">
        <v>510</v>
      </c>
      <c r="H127" s="199">
        <v>0</v>
      </c>
      <c r="I127" s="199">
        <v>3000</v>
      </c>
    </row>
    <row r="128" spans="6:10">
      <c r="F128" s="188" t="s">
        <v>331</v>
      </c>
      <c r="G128" s="197" t="s">
        <v>100</v>
      </c>
      <c r="H128" s="199">
        <v>0</v>
      </c>
      <c r="I128" s="199">
        <v>3000</v>
      </c>
    </row>
    <row r="129" spans="6:9" ht="30">
      <c r="F129" s="188" t="s">
        <v>334</v>
      </c>
      <c r="G129" s="197" t="s">
        <v>100</v>
      </c>
      <c r="H129" s="199">
        <v>0</v>
      </c>
      <c r="I129" s="199">
        <v>5000</v>
      </c>
    </row>
    <row r="130" spans="6:9">
      <c r="F130" s="188" t="s">
        <v>337</v>
      </c>
      <c r="G130" s="197" t="s">
        <v>100</v>
      </c>
      <c r="H130" s="199">
        <v>0</v>
      </c>
      <c r="I130" s="199">
        <v>3000</v>
      </c>
    </row>
    <row r="131" spans="6:9">
      <c r="F131" s="188" t="s">
        <v>339</v>
      </c>
      <c r="G131" s="197" t="s">
        <v>100</v>
      </c>
      <c r="H131" s="199">
        <v>0</v>
      </c>
      <c r="I131" s="199">
        <v>1000</v>
      </c>
    </row>
    <row r="132" spans="6:9">
      <c r="F132" s="188" t="s">
        <v>342</v>
      </c>
      <c r="G132" s="197" t="s">
        <v>510</v>
      </c>
      <c r="H132" s="199">
        <v>0</v>
      </c>
      <c r="I132" s="199">
        <v>50</v>
      </c>
    </row>
    <row r="133" spans="6:9" ht="30">
      <c r="F133" s="188" t="s">
        <v>346</v>
      </c>
      <c r="G133" s="197" t="s">
        <v>510</v>
      </c>
      <c r="H133" s="199">
        <v>0</v>
      </c>
      <c r="I133" s="199">
        <v>1000000</v>
      </c>
    </row>
    <row r="134" spans="6:9" ht="30">
      <c r="F134" s="188" t="s">
        <v>349</v>
      </c>
      <c r="G134" s="197" t="s">
        <v>510</v>
      </c>
      <c r="H134" s="199">
        <v>0</v>
      </c>
      <c r="I134" s="199">
        <v>1000000</v>
      </c>
    </row>
    <row r="135" spans="6:9" ht="30">
      <c r="F135" s="188" t="s">
        <v>351</v>
      </c>
      <c r="G135" s="197" t="s">
        <v>510</v>
      </c>
      <c r="H135" s="199">
        <v>0</v>
      </c>
      <c r="I135" s="199">
        <v>1000000</v>
      </c>
    </row>
    <row r="136" spans="6:9" ht="30">
      <c r="F136" s="188" t="s">
        <v>353</v>
      </c>
      <c r="G136" s="197" t="s">
        <v>510</v>
      </c>
      <c r="H136" s="199">
        <v>0</v>
      </c>
      <c r="I136" s="199">
        <v>1000000</v>
      </c>
    </row>
    <row r="137" spans="6:9" ht="30">
      <c r="F137" s="188" t="s">
        <v>355</v>
      </c>
      <c r="G137" s="197" t="s">
        <v>510</v>
      </c>
      <c r="H137" s="199">
        <v>0</v>
      </c>
      <c r="I137" s="199">
        <v>1000000</v>
      </c>
    </row>
    <row r="138" spans="6:9" ht="30">
      <c r="F138" s="188" t="s">
        <v>357</v>
      </c>
      <c r="G138" s="197" t="s">
        <v>510</v>
      </c>
      <c r="H138" s="199">
        <v>0</v>
      </c>
      <c r="I138" s="199">
        <v>1000000</v>
      </c>
    </row>
    <row r="139" spans="6:9" ht="30">
      <c r="F139" s="188" t="s">
        <v>359</v>
      </c>
      <c r="G139" s="197" t="s">
        <v>510</v>
      </c>
      <c r="H139" s="199">
        <v>100</v>
      </c>
      <c r="I139" s="199">
        <v>1500000</v>
      </c>
    </row>
    <row r="140" spans="6:9" ht="30">
      <c r="F140" s="188" t="s">
        <v>363</v>
      </c>
      <c r="G140" s="197" t="s">
        <v>152</v>
      </c>
      <c r="H140" s="197" t="s">
        <v>153</v>
      </c>
      <c r="I140" s="197" t="s">
        <v>556</v>
      </c>
    </row>
    <row r="141" spans="6:9" ht="30">
      <c r="F141" s="188" t="s">
        <v>365</v>
      </c>
      <c r="G141" s="197" t="s">
        <v>152</v>
      </c>
      <c r="H141" s="197" t="s">
        <v>153</v>
      </c>
      <c r="I141" s="197" t="s">
        <v>556</v>
      </c>
    </row>
    <row r="142" spans="6:9" ht="30">
      <c r="F142" s="188" t="s">
        <v>367</v>
      </c>
      <c r="G142" s="197" t="s">
        <v>152</v>
      </c>
      <c r="H142" s="197" t="s">
        <v>153</v>
      </c>
      <c r="I142" s="197" t="s">
        <v>556</v>
      </c>
    </row>
    <row r="143" spans="6:9" ht="30">
      <c r="F143" s="188" t="s">
        <v>369</v>
      </c>
      <c r="G143" s="197" t="s">
        <v>152</v>
      </c>
      <c r="H143" s="197" t="s">
        <v>153</v>
      </c>
      <c r="I143" s="197" t="s">
        <v>556</v>
      </c>
    </row>
    <row r="144" spans="6:9">
      <c r="F144" s="188" t="s">
        <v>371</v>
      </c>
      <c r="G144" s="197" t="s">
        <v>510</v>
      </c>
      <c r="H144" s="199">
        <v>0</v>
      </c>
      <c r="I144" s="199">
        <v>5000</v>
      </c>
    </row>
    <row r="145" spans="6:9" ht="30">
      <c r="F145" s="188" t="s">
        <v>375</v>
      </c>
      <c r="G145" s="197" t="s">
        <v>152</v>
      </c>
      <c r="H145" s="197" t="s">
        <v>153</v>
      </c>
      <c r="I145" s="197" t="s">
        <v>556</v>
      </c>
    </row>
    <row r="147" spans="6:9">
      <c r="F147" s="190" t="s">
        <v>619</v>
      </c>
      <c r="G147" s="191" t="s">
        <v>505</v>
      </c>
      <c r="H147" s="191" t="s">
        <v>506</v>
      </c>
      <c r="I147" s="191" t="s">
        <v>507</v>
      </c>
    </row>
    <row r="148" spans="6:9" ht="45.2">
      <c r="F148" s="188" t="s">
        <v>382</v>
      </c>
      <c r="G148" s="197" t="s">
        <v>601</v>
      </c>
      <c r="H148" s="197" t="s">
        <v>601</v>
      </c>
      <c r="I148" s="197" t="s">
        <v>601</v>
      </c>
    </row>
    <row r="149" spans="6:9" ht="45.2">
      <c r="F149" s="188" t="s">
        <v>620</v>
      </c>
      <c r="G149" s="197" t="s">
        <v>601</v>
      </c>
      <c r="H149" s="197" t="s">
        <v>601</v>
      </c>
      <c r="I149" s="197" t="s">
        <v>601</v>
      </c>
    </row>
    <row r="150" spans="6:9" ht="45.2">
      <c r="F150" s="188" t="s">
        <v>384</v>
      </c>
      <c r="G150" s="197" t="s">
        <v>601</v>
      </c>
      <c r="H150" s="197" t="s">
        <v>601</v>
      </c>
      <c r="I150" s="197" t="s">
        <v>601</v>
      </c>
    </row>
    <row r="151" spans="6:9" ht="45.2">
      <c r="F151" s="188" t="s">
        <v>385</v>
      </c>
      <c r="G151" s="197" t="s">
        <v>510</v>
      </c>
      <c r="H151" s="199">
        <v>0</v>
      </c>
      <c r="I151" s="199">
        <v>100</v>
      </c>
    </row>
    <row r="152" spans="6:9" ht="30">
      <c r="F152" s="188" t="s">
        <v>386</v>
      </c>
      <c r="G152" s="197" t="s">
        <v>510</v>
      </c>
      <c r="H152" s="199">
        <v>1</v>
      </c>
      <c r="I152" s="199">
        <v>1000</v>
      </c>
    </row>
    <row r="153" spans="6:9" ht="60.2">
      <c r="F153" s="188" t="s">
        <v>387</v>
      </c>
      <c r="G153" s="197" t="s">
        <v>621</v>
      </c>
      <c r="H153" s="197" t="s">
        <v>621</v>
      </c>
      <c r="I153" s="197" t="s">
        <v>621</v>
      </c>
    </row>
    <row r="154" spans="6:9" ht="45.2">
      <c r="F154" s="188" t="s">
        <v>388</v>
      </c>
      <c r="G154" s="197" t="s">
        <v>621</v>
      </c>
      <c r="H154" s="197" t="s">
        <v>621</v>
      </c>
      <c r="I154" s="197" t="s">
        <v>621</v>
      </c>
    </row>
    <row r="156" spans="6:9">
      <c r="F156" s="190" t="s">
        <v>622</v>
      </c>
      <c r="G156" s="191" t="s">
        <v>505</v>
      </c>
      <c r="H156" s="191" t="s">
        <v>506</v>
      </c>
      <c r="I156" s="191" t="s">
        <v>507</v>
      </c>
    </row>
    <row r="157" spans="6:9" ht="30">
      <c r="F157" s="188" t="s">
        <v>399</v>
      </c>
      <c r="G157" s="197" t="s">
        <v>621</v>
      </c>
      <c r="H157" s="197" t="s">
        <v>621</v>
      </c>
      <c r="I157" s="197" t="s">
        <v>621</v>
      </c>
    </row>
    <row r="158" spans="6:9" ht="30">
      <c r="F158" s="188" t="s">
        <v>623</v>
      </c>
      <c r="G158" s="197" t="s">
        <v>601</v>
      </c>
      <c r="H158" s="197" t="s">
        <v>601</v>
      </c>
      <c r="I158" s="197" t="s">
        <v>601</v>
      </c>
    </row>
    <row r="159" spans="6:9" ht="30">
      <c r="F159" s="188" t="s">
        <v>401</v>
      </c>
      <c r="G159" s="197" t="s">
        <v>202</v>
      </c>
      <c r="H159" s="196">
        <v>32874</v>
      </c>
      <c r="I159" s="196">
        <v>58776</v>
      </c>
    </row>
    <row r="160" spans="6:9" ht="30">
      <c r="F160" s="188" t="s">
        <v>624</v>
      </c>
      <c r="G160" s="197" t="s">
        <v>601</v>
      </c>
      <c r="H160" s="197" t="s">
        <v>601</v>
      </c>
      <c r="I160" s="197" t="s">
        <v>601</v>
      </c>
    </row>
  </sheetData>
  <sheetProtection selectLockedCells="1" selectUnlockedCells="1"/>
  <autoFilter ref="A3:A88" xr:uid="{1343EB50-7DA8-4456-ADE7-48A7CA89A13C}"/>
  <sortState xmlns:xlrd2="http://schemas.microsoft.com/office/spreadsheetml/2017/richdata2" ref="A4:C74">
    <sortCondition ref="A4:A74"/>
  </sortState>
  <mergeCells count="2">
    <mergeCell ref="A1:G1"/>
    <mergeCell ref="D68:E68"/>
  </mergeCells>
  <conditionalFormatting sqref="F115 F116:I117">
    <cfRule type="expression" dxfId="11" priority="33">
      <formula>$G$9=$H$9</formula>
    </cfRule>
  </conditionalFormatting>
  <conditionalFormatting sqref="F148:F154">
    <cfRule type="expression" dxfId="10" priority="18">
      <formula>$F$79=$G$9</formula>
    </cfRule>
    <cfRule type="expression" dxfId="9" priority="19">
      <formula>$G$9=$H$9</formula>
    </cfRule>
  </conditionalFormatting>
  <conditionalFormatting sqref="F157:F160 F120:F124 F127:F145 AX86 F112 F115:F117">
    <cfRule type="expression" dxfId="8" priority="32">
      <formula>$F$79=$G$9</formula>
    </cfRule>
  </conditionalFormatting>
  <conditionalFormatting sqref="F120:I124">
    <cfRule type="expression" dxfId="7" priority="14">
      <formula>$G$9=$H$9</formula>
    </cfRule>
  </conditionalFormatting>
  <conditionalFormatting sqref="F127:I145">
    <cfRule type="expression" dxfId="6" priority="8">
      <formula>$G$9=$H$9</formula>
    </cfRule>
  </conditionalFormatting>
  <conditionalFormatting sqref="G59:G60 G65:G67 G88">
    <cfRule type="expression" dxfId="5" priority="37">
      <formula>$G$9=$H$9</formula>
    </cfRule>
  </conditionalFormatting>
  <conditionalFormatting sqref="G115:I115">
    <cfRule type="expression" dxfId="4" priority="13">
      <formula>$G$9=$H$9</formula>
    </cfRule>
  </conditionalFormatting>
  <conditionalFormatting sqref="G148:I154">
    <cfRule type="expression" dxfId="3" priority="1">
      <formula>$G$9=$H$9</formula>
    </cfRule>
  </conditionalFormatting>
  <conditionalFormatting sqref="H157:I158 F157:G160 H160:I160">
    <cfRule type="expression" dxfId="2" priority="22">
      <formula>$G$9=$H$9</formula>
    </cfRule>
  </conditionalFormatting>
  <conditionalFormatting sqref="I83:I88">
    <cfRule type="expression" dxfId="1" priority="16">
      <formula>$G$9=$H$9</formula>
    </cfRule>
  </conditionalFormatting>
  <conditionalFormatting sqref="AX86 F111:I112 F160 G91:I101 H102:I111 G104:I104 G106:I108 G109">
    <cfRule type="expression" dxfId="0" priority="38">
      <formula>$G$9=$H$9</formula>
    </cfRule>
  </conditionalFormatting>
  <pageMargins left="0.31496062992125984" right="0.31496062992125984" top="0.35433070866141736" bottom="0.35433070866141736" header="0.31496062992125984" footer="0.31496062992125984"/>
  <pageSetup paperSize="8"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0FB52-7618-48D1-940C-705AF34D9897}">
  <sheetPr codeName="Sheet2">
    <pageSetUpPr fitToPage="1"/>
  </sheetPr>
  <dimension ref="A1:AO174"/>
  <sheetViews>
    <sheetView showGridLines="0" showZeros="0" topLeftCell="A4" zoomScale="115" zoomScaleNormal="115" zoomScaleSheetLayoutView="130" workbookViewId="0">
      <selection activeCell="C13" sqref="C13:D13"/>
    </sheetView>
  </sheetViews>
  <sheetFormatPr defaultRowHeight="15"/>
  <cols>
    <col min="2" max="2" width="29" customWidth="1"/>
    <col min="3" max="4" width="21.85546875" customWidth="1"/>
    <col min="5" max="6" width="23.85546875" customWidth="1"/>
    <col min="7" max="7" width="37.7109375" customWidth="1"/>
    <col min="13" max="41" width="8.7109375" style="24"/>
  </cols>
  <sheetData>
    <row r="1" spans="2:12">
      <c r="I1" s="24"/>
      <c r="J1" s="24"/>
      <c r="K1" s="24"/>
      <c r="L1" s="24"/>
    </row>
    <row r="2" spans="2:12">
      <c r="I2" s="24"/>
      <c r="J2" s="24"/>
      <c r="K2" s="24"/>
      <c r="L2" s="24"/>
    </row>
    <row r="3" spans="2:12">
      <c r="I3" s="24"/>
      <c r="J3" s="24"/>
      <c r="K3" s="24"/>
      <c r="L3" s="24"/>
    </row>
    <row r="4" spans="2:12">
      <c r="I4" s="24"/>
      <c r="J4" s="24"/>
      <c r="K4" s="24"/>
      <c r="L4" s="24"/>
    </row>
    <row r="5" spans="2:12">
      <c r="I5" s="24"/>
      <c r="J5" s="24"/>
      <c r="K5" s="24"/>
      <c r="L5" s="24"/>
    </row>
    <row r="6" spans="2:12" ht="26.25">
      <c r="C6" s="20"/>
      <c r="D6" s="2"/>
      <c r="I6" s="24"/>
      <c r="J6" s="24"/>
      <c r="K6" s="24"/>
      <c r="L6" s="24"/>
    </row>
    <row r="7" spans="2:12" ht="26.25">
      <c r="C7" s="20"/>
      <c r="D7" s="2"/>
      <c r="I7" s="24"/>
      <c r="J7" s="24"/>
      <c r="K7" s="24"/>
      <c r="L7" s="24"/>
    </row>
    <row r="8" spans="2:12" ht="26.25">
      <c r="B8" s="57" t="s">
        <v>0</v>
      </c>
      <c r="C8" s="57"/>
      <c r="D8" s="57"/>
      <c r="E8" s="57"/>
      <c r="F8" s="57"/>
      <c r="G8" s="57"/>
      <c r="H8" s="57"/>
      <c r="I8" s="24"/>
      <c r="J8" s="24"/>
      <c r="K8" s="24"/>
      <c r="L8" s="24"/>
    </row>
    <row r="9" spans="2:12" ht="26.25">
      <c r="B9" s="57" t="s">
        <v>47</v>
      </c>
      <c r="C9" s="57"/>
      <c r="D9" s="57"/>
      <c r="E9" s="57"/>
      <c r="F9" s="57"/>
      <c r="G9" s="57"/>
      <c r="H9" s="57"/>
      <c r="I9" s="24"/>
      <c r="J9" s="24"/>
      <c r="K9" s="24"/>
      <c r="L9" s="24"/>
    </row>
    <row r="10" spans="2:12" ht="15.95" customHeight="1">
      <c r="B10" s="55"/>
      <c r="C10" s="55"/>
      <c r="D10" s="55"/>
      <c r="E10" s="55"/>
      <c r="F10" s="55"/>
      <c r="G10" s="55"/>
      <c r="H10" s="55"/>
      <c r="I10" s="24"/>
      <c r="J10" s="24"/>
      <c r="K10" s="24"/>
      <c r="L10" s="24"/>
    </row>
    <row r="11" spans="2:12">
      <c r="B11" s="54" t="s">
        <v>48</v>
      </c>
      <c r="I11" s="24"/>
      <c r="J11" s="24"/>
      <c r="K11" s="24"/>
      <c r="L11" s="24"/>
    </row>
    <row r="12" spans="2:12">
      <c r="C12" s="4"/>
      <c r="F12" s="54"/>
      <c r="G12" s="54"/>
      <c r="H12" s="54"/>
      <c r="I12" s="24"/>
      <c r="J12" s="24"/>
      <c r="K12" s="24"/>
      <c r="L12" s="24"/>
    </row>
    <row r="13" spans="2:12">
      <c r="B13" s="50" t="s">
        <v>49</v>
      </c>
      <c r="C13" s="238"/>
      <c r="D13" s="238"/>
      <c r="E13" s="56" t="s">
        <v>50</v>
      </c>
      <c r="I13" s="24"/>
      <c r="J13" s="24"/>
      <c r="K13" s="24"/>
      <c r="L13" s="24"/>
    </row>
    <row r="14" spans="2:12">
      <c r="B14" s="50" t="s">
        <v>51</v>
      </c>
      <c r="C14" s="236" t="str">
        <f>IF(C13&gt;0,_xlfn.XLOOKUP(C13,Organisations!A:A,Organisations!C:C),"")</f>
        <v/>
      </c>
      <c r="D14" s="237"/>
      <c r="E14" s="12" t="s">
        <v>52</v>
      </c>
      <c r="I14" s="24"/>
      <c r="J14" s="24"/>
      <c r="K14" s="24"/>
      <c r="L14" s="24"/>
    </row>
    <row r="15" spans="2:12">
      <c r="B15" s="50" t="s">
        <v>53</v>
      </c>
      <c r="C15" s="239"/>
      <c r="D15" s="239"/>
      <c r="E15" s="56" t="s">
        <v>54</v>
      </c>
      <c r="I15" s="24"/>
      <c r="J15" s="24"/>
      <c r="K15" s="24"/>
      <c r="L15" s="24"/>
    </row>
    <row r="16" spans="2:12">
      <c r="B16" s="50" t="s">
        <v>55</v>
      </c>
      <c r="C16" s="235"/>
      <c r="D16" s="235"/>
      <c r="E16" s="56" t="s">
        <v>56</v>
      </c>
      <c r="I16" s="24"/>
      <c r="J16" s="24"/>
      <c r="K16" s="24"/>
      <c r="L16" s="24"/>
    </row>
    <row r="17" spans="1:12">
      <c r="B17" s="50" t="s">
        <v>57</v>
      </c>
      <c r="C17" s="235"/>
      <c r="D17" s="235"/>
      <c r="E17" s="56" t="s">
        <v>58</v>
      </c>
      <c r="I17" s="24"/>
      <c r="J17" s="24"/>
      <c r="K17" s="24"/>
      <c r="L17" s="24"/>
    </row>
    <row r="18" spans="1:12">
      <c r="E18" s="21"/>
      <c r="I18" s="24"/>
      <c r="J18" s="24"/>
      <c r="K18" s="24"/>
      <c r="L18" s="24"/>
    </row>
    <row r="19" spans="1:12" s="24" customFormat="1">
      <c r="A19"/>
      <c r="B19" s="35"/>
      <c r="C19" s="36"/>
      <c r="D19" s="37"/>
      <c r="E19" s="37"/>
      <c r="F19" s="37"/>
      <c r="G19" s="37"/>
      <c r="H19" s="37"/>
    </row>
    <row r="20" spans="1:12" s="24" customFormat="1">
      <c r="A20"/>
      <c r="B20" s="35"/>
      <c r="C20" s="240" t="s">
        <v>59</v>
      </c>
      <c r="D20" s="241"/>
      <c r="E20" t="s">
        <v>60</v>
      </c>
      <c r="F20" s="37"/>
      <c r="G20" s="37"/>
      <c r="H20" s="37"/>
    </row>
    <row r="21" spans="1:12" s="24" customFormat="1">
      <c r="A21"/>
      <c r="B21" s="51" t="s">
        <v>61</v>
      </c>
      <c r="C21" s="49" t="s">
        <v>62</v>
      </c>
      <c r="D21" s="49" t="s">
        <v>63</v>
      </c>
      <c r="E21" s="37"/>
      <c r="F21" s="37"/>
      <c r="G21" s="37"/>
      <c r="H21" s="37"/>
    </row>
    <row r="22" spans="1:12" s="24" customFormat="1">
      <c r="A22"/>
      <c r="B22" s="52" t="s">
        <v>64</v>
      </c>
      <c r="C22" s="202">
        <f>'DW Organisation'!C16</f>
        <v>0</v>
      </c>
      <c r="D22" s="202">
        <f>'WW Organisation'!C15</f>
        <v>0</v>
      </c>
      <c r="E22" s="37"/>
      <c r="F22" s="37"/>
      <c r="G22" s="37"/>
      <c r="H22" s="37"/>
    </row>
    <row r="23" spans="1:12" s="24" customFormat="1">
      <c r="A23"/>
      <c r="B23" s="52" t="s">
        <v>65</v>
      </c>
      <c r="C23" s="202" t="str">
        <f>'DW Networks'!E18</f>
        <v/>
      </c>
      <c r="D23" s="202" t="str">
        <f>'WW Networks'!D18</f>
        <v/>
      </c>
      <c r="E23" s="37"/>
      <c r="F23" s="37"/>
      <c r="G23" s="37"/>
      <c r="H23" s="37"/>
    </row>
    <row r="24" spans="1:12" s="24" customFormat="1">
      <c r="A24"/>
      <c r="B24" s="52" t="s">
        <v>66</v>
      </c>
      <c r="C24" s="202" t="str">
        <f>'DW Consents'!C16</f>
        <v/>
      </c>
      <c r="D24" s="202" t="str">
        <f>'WW Consents'!C19</f>
        <v/>
      </c>
      <c r="E24" s="37"/>
      <c r="F24" s="37"/>
      <c r="G24" s="37"/>
      <c r="H24" s="37"/>
    </row>
    <row r="25" spans="1:12" s="24" customFormat="1">
      <c r="A25"/>
      <c r="B25" s="53" t="s">
        <v>67</v>
      </c>
      <c r="C25" s="233">
        <f>AVERAGE(C22:H24)</f>
        <v>0</v>
      </c>
      <c r="D25" s="234"/>
      <c r="E25" s="37"/>
      <c r="F25" s="37"/>
      <c r="G25" s="37"/>
      <c r="H25" s="37"/>
    </row>
    <row r="26" spans="1:12" s="24" customFormat="1">
      <c r="A26"/>
      <c r="B26" s="37"/>
      <c r="C26" s="38"/>
      <c r="D26" s="38"/>
      <c r="E26" s="37"/>
      <c r="F26" s="37"/>
      <c r="G26" s="37"/>
      <c r="H26" s="37"/>
    </row>
    <row r="27" spans="1:12" s="24" customFormat="1">
      <c r="A27"/>
      <c r="B27" s="37"/>
      <c r="C27" s="38"/>
      <c r="D27" s="38"/>
      <c r="E27" s="37"/>
      <c r="F27" s="37"/>
      <c r="G27" s="37"/>
      <c r="H27" s="37"/>
    </row>
    <row r="28" spans="1:12" s="24" customFormat="1">
      <c r="A28"/>
      <c r="B28" s="39"/>
      <c r="C28" s="38"/>
      <c r="D28" s="38"/>
      <c r="E28" s="37"/>
      <c r="F28" s="37"/>
      <c r="G28" s="37"/>
      <c r="H28" s="37"/>
    </row>
    <row r="29" spans="1:12" s="24" customFormat="1">
      <c r="A29"/>
      <c r="B29" s="37"/>
      <c r="C29" s="38"/>
      <c r="D29" s="38"/>
      <c r="E29" s="37"/>
      <c r="F29" s="37"/>
      <c r="G29" s="37"/>
      <c r="H29" s="37"/>
    </row>
    <row r="30" spans="1:12" s="24" customFormat="1">
      <c r="A30"/>
      <c r="B30" s="108" t="s">
        <v>46</v>
      </c>
      <c r="C30" s="37"/>
      <c r="D30" s="37"/>
      <c r="E30" s="37"/>
      <c r="F30" s="37"/>
      <c r="G30" s="37"/>
      <c r="H30" s="37"/>
    </row>
    <row r="31" spans="1:12" s="24" customFormat="1">
      <c r="A31"/>
      <c r="B31"/>
      <c r="C31"/>
      <c r="D31"/>
      <c r="E31"/>
      <c r="F31"/>
      <c r="G31"/>
      <c r="H31"/>
    </row>
    <row r="32" spans="1:12" s="24" customFormat="1">
      <c r="C32" s="26"/>
      <c r="D32" s="26"/>
    </row>
    <row r="33" spans="3:4" s="24" customFormat="1">
      <c r="C33" s="26"/>
      <c r="D33" s="26"/>
    </row>
    <row r="34" spans="3:4" s="24" customFormat="1">
      <c r="C34" s="26"/>
      <c r="D34" s="26"/>
    </row>
    <row r="35" spans="3:4" s="24" customFormat="1"/>
    <row r="36" spans="3:4" s="24" customFormat="1"/>
    <row r="37" spans="3:4" s="24" customFormat="1"/>
    <row r="38" spans="3:4" s="24" customFormat="1"/>
    <row r="39" spans="3:4" s="24" customFormat="1"/>
    <row r="40" spans="3:4" s="24" customFormat="1"/>
    <row r="41" spans="3:4" s="24" customFormat="1"/>
    <row r="42" spans="3:4" s="24" customFormat="1"/>
    <row r="43" spans="3:4" s="24" customFormat="1"/>
    <row r="44" spans="3:4" s="24" customFormat="1"/>
    <row r="45" spans="3:4" s="24" customFormat="1"/>
    <row r="46" spans="3:4" s="24" customFormat="1"/>
    <row r="47" spans="3:4" s="24" customFormat="1"/>
    <row r="48" spans="3:4"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row r="142" s="24" customFormat="1"/>
    <row r="143" s="24" customFormat="1"/>
    <row r="144" s="24" customFormat="1"/>
    <row r="145" s="24" customFormat="1"/>
    <row r="146" s="24" customFormat="1"/>
    <row r="147" s="24" customFormat="1"/>
    <row r="148" s="24" customFormat="1"/>
    <row r="149" s="24" customFormat="1"/>
    <row r="150" s="24" customFormat="1"/>
    <row r="151" s="24" customFormat="1"/>
    <row r="152" s="24" customFormat="1"/>
    <row r="153" s="24" customFormat="1"/>
    <row r="154" s="24" customFormat="1"/>
    <row r="155" s="24" customFormat="1"/>
    <row r="156" s="24" customFormat="1"/>
    <row r="157" s="24" customFormat="1"/>
    <row r="158" s="24" customFormat="1"/>
    <row r="159" s="24" customFormat="1"/>
    <row r="160" s="24" customFormat="1"/>
    <row r="161" s="24" customFormat="1"/>
    <row r="162" s="24" customFormat="1"/>
    <row r="163" s="24" customFormat="1"/>
    <row r="164" s="24" customFormat="1"/>
    <row r="165" s="24" customFormat="1"/>
    <row r="166" s="24" customFormat="1"/>
    <row r="167" s="24" customFormat="1"/>
    <row r="168" s="24" customFormat="1"/>
    <row r="169" s="24" customFormat="1"/>
    <row r="170" s="24" customFormat="1"/>
    <row r="171" s="24" customFormat="1"/>
    <row r="172" s="24" customFormat="1"/>
    <row r="173" s="24" customFormat="1"/>
    <row r="174" s="24" customFormat="1"/>
  </sheetData>
  <sheetProtection algorithmName="SHA-512" hashValue="N5r2xr7ZlFkvBRfpDIIackkCTMlO7gBZuxFn4oBHwcjzn9QUSVaZlNRjoLbqu+vYLjBJiQUD/azR29W9MNPfpA==" saltValue="DuJalYTurqZQEfvvgay/Sw==" spinCount="100000" sheet="1" objects="1" scenarios="1"/>
  <mergeCells count="7">
    <mergeCell ref="C25:D25"/>
    <mergeCell ref="C17:D17"/>
    <mergeCell ref="C14:D14"/>
    <mergeCell ref="C13:D13"/>
    <mergeCell ref="C15:D15"/>
    <mergeCell ref="C16:D16"/>
    <mergeCell ref="C20:D20"/>
  </mergeCells>
  <pageMargins left="0.31496062992125984" right="0.31496062992125984" top="0.35433070866141736" bottom="0.35433070866141736" header="0.31496062992125984" footer="0.31496062992125984"/>
  <pageSetup paperSize="8"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64F865-FF03-4880-B998-DB9F5BFB0678}">
          <x14:formula1>
            <xm:f>Organisations!$A$4:$A$75</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EDC6A-9981-4CE0-B9A5-EFA99333E72E}">
  <sheetPr codeName="Sheet3">
    <pageSetUpPr fitToPage="1"/>
  </sheetPr>
  <dimension ref="A1:CK286"/>
  <sheetViews>
    <sheetView showGridLines="0" showZeros="0" topLeftCell="A25" zoomScaleNormal="100" zoomScaleSheetLayoutView="100" workbookViewId="0">
      <selection activeCell="E49" sqref="E49"/>
    </sheetView>
  </sheetViews>
  <sheetFormatPr defaultColWidth="9.140625" defaultRowHeight="15"/>
  <cols>
    <col min="1" max="1" width="9.140625" style="6"/>
    <col min="2" max="2" width="16.28515625" style="6" customWidth="1"/>
    <col min="3" max="3" width="12.28515625" style="6" customWidth="1"/>
    <col min="4" max="4" width="9.28515625" style="6" bestFit="1" customWidth="1"/>
    <col min="5" max="5" width="35.28515625" style="6" customWidth="1"/>
    <col min="6" max="6" width="12.7109375" style="14" customWidth="1"/>
    <col min="7" max="7" width="17.140625" style="14" customWidth="1"/>
    <col min="8" max="8" width="20.85546875" style="14" customWidth="1"/>
    <col min="9" max="9" width="36.28515625" style="10" customWidth="1"/>
    <col min="10" max="12" width="15.7109375" style="10" customWidth="1"/>
    <col min="13" max="13" width="9.140625" style="24"/>
    <col min="14" max="47" width="9.140625" style="27"/>
    <col min="48" max="16384" width="9.140625" style="6"/>
  </cols>
  <sheetData>
    <row r="1" spans="2:89">
      <c r="M1" s="3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row>
    <row r="2" spans="2:89">
      <c r="M2" s="3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row>
    <row r="3" spans="2:89">
      <c r="M3" s="3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row>
    <row r="4" spans="2:89">
      <c r="M4" s="3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row>
    <row r="5" spans="2:89">
      <c r="M5" s="3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row>
    <row r="6" spans="2:89">
      <c r="M6" s="3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row>
    <row r="7" spans="2:89" customFormat="1" ht="26.25">
      <c r="D7" s="22"/>
      <c r="E7" s="20"/>
      <c r="F7" s="23"/>
      <c r="G7" s="16"/>
      <c r="H7" s="13"/>
      <c r="I7" s="15"/>
      <c r="J7" s="15"/>
      <c r="K7" s="15"/>
      <c r="L7" s="15"/>
      <c r="M7" s="37"/>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row>
    <row r="8" spans="2:89" customFormat="1" ht="26.25">
      <c r="D8" s="22"/>
      <c r="E8" s="20"/>
      <c r="F8" s="23"/>
      <c r="G8" s="16"/>
      <c r="H8" s="13"/>
      <c r="I8" s="15"/>
      <c r="J8" s="15"/>
      <c r="K8" s="15"/>
      <c r="L8" s="15"/>
      <c r="M8" s="37"/>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row>
    <row r="9" spans="2:89" customFormat="1" ht="26.25">
      <c r="B9" s="3" t="s">
        <v>0</v>
      </c>
      <c r="C9" s="6"/>
      <c r="D9" s="2"/>
      <c r="E9" s="2"/>
      <c r="F9" s="16"/>
      <c r="G9" s="13"/>
      <c r="H9" s="13"/>
      <c r="I9" s="15"/>
      <c r="J9" s="15"/>
      <c r="K9" s="15"/>
      <c r="L9" s="15"/>
      <c r="M9" s="37"/>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row>
    <row r="10" spans="2:89" ht="26.25">
      <c r="B10" s="17" t="s">
        <v>68</v>
      </c>
      <c r="C10" s="5"/>
      <c r="E10" s="5"/>
      <c r="F10" s="18"/>
      <c r="M10" s="3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row>
    <row r="11" spans="2:89" ht="26.25">
      <c r="B11" s="17"/>
      <c r="C11" s="5"/>
      <c r="E11" s="5"/>
      <c r="F11" s="18"/>
      <c r="M11" s="3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row>
    <row r="12" spans="2:89">
      <c r="B12" s="82" t="s">
        <v>69</v>
      </c>
      <c r="C12" s="7"/>
      <c r="M12" s="3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row>
    <row r="13" spans="2:89">
      <c r="B13" s="7" t="s">
        <v>70</v>
      </c>
      <c r="M13" s="3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row>
    <row r="14" spans="2:89">
      <c r="B14" s="9" t="s">
        <v>71</v>
      </c>
      <c r="C14" s="9"/>
      <c r="D14" s="9"/>
      <c r="F14" s="6"/>
      <c r="M14" s="3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row>
    <row r="15" spans="2:89">
      <c r="F15" s="6"/>
      <c r="M15" s="3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row>
    <row r="16" spans="2:89" ht="30">
      <c r="B16" s="8" t="s">
        <v>72</v>
      </c>
      <c r="C16" s="203">
        <f>COUNTA(H20:H74)/55</f>
        <v>0</v>
      </c>
      <c r="F16" s="6"/>
      <c r="M16" s="3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row>
    <row r="17" spans="2:89">
      <c r="B17" s="82"/>
      <c r="M17" s="3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row>
    <row r="18" spans="2:89">
      <c r="K18" s="11"/>
      <c r="L18" s="11"/>
      <c r="M18" s="3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row>
    <row r="19" spans="2:89" ht="30">
      <c r="B19" s="8" t="s">
        <v>73</v>
      </c>
      <c r="C19" s="8" t="s">
        <v>74</v>
      </c>
      <c r="D19" s="8" t="s">
        <v>75</v>
      </c>
      <c r="E19" s="8" t="s">
        <v>76</v>
      </c>
      <c r="F19" s="8" t="s">
        <v>77</v>
      </c>
      <c r="G19" s="8" t="s">
        <v>78</v>
      </c>
      <c r="H19" s="8" t="s">
        <v>79</v>
      </c>
      <c r="I19" s="8" t="s">
        <v>80</v>
      </c>
      <c r="J19" s="8" t="s">
        <v>81</v>
      </c>
      <c r="K19" s="19" t="s">
        <v>82</v>
      </c>
      <c r="L19" s="19" t="s">
        <v>83</v>
      </c>
      <c r="M19" s="3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row>
    <row r="20" spans="2:89">
      <c r="B20" s="243" t="s">
        <v>84</v>
      </c>
      <c r="C20" s="243" t="s">
        <v>85</v>
      </c>
      <c r="D20" s="46" t="s">
        <v>86</v>
      </c>
      <c r="E20" s="46" t="s">
        <v>87</v>
      </c>
      <c r="F20" s="47" t="s">
        <v>88</v>
      </c>
      <c r="G20" s="97" t="s">
        <v>89</v>
      </c>
      <c r="H20" s="218"/>
      <c r="I20" s="212"/>
      <c r="J20" s="62"/>
      <c r="K20" s="59"/>
      <c r="L20" s="59"/>
      <c r="M20" s="3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row>
    <row r="21" spans="2:89" ht="30">
      <c r="B21" s="244"/>
      <c r="C21" s="244"/>
      <c r="D21" s="46" t="s">
        <v>90</v>
      </c>
      <c r="E21" s="46" t="s">
        <v>91</v>
      </c>
      <c r="F21" s="47" t="s">
        <v>88</v>
      </c>
      <c r="G21" s="97" t="s">
        <v>89</v>
      </c>
      <c r="H21" s="218"/>
      <c r="I21" s="212"/>
      <c r="J21" s="62"/>
      <c r="K21" s="59"/>
      <c r="L21" s="59"/>
      <c r="M21" s="3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row>
    <row r="22" spans="2:89">
      <c r="B22" s="244"/>
      <c r="C22" s="244"/>
      <c r="D22" s="46" t="s">
        <v>92</v>
      </c>
      <c r="E22" s="46" t="s">
        <v>93</v>
      </c>
      <c r="F22" s="47" t="s">
        <v>88</v>
      </c>
      <c r="G22" s="97" t="s">
        <v>94</v>
      </c>
      <c r="H22" s="218"/>
      <c r="I22" s="212"/>
      <c r="J22" s="62"/>
      <c r="K22" s="59"/>
      <c r="L22" s="59"/>
      <c r="M22" s="3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row>
    <row r="23" spans="2:89">
      <c r="B23" s="244"/>
      <c r="C23" s="244"/>
      <c r="D23" s="46" t="s">
        <v>95</v>
      </c>
      <c r="E23" s="46" t="s">
        <v>96</v>
      </c>
      <c r="F23" s="47" t="s">
        <v>88</v>
      </c>
      <c r="G23" s="97" t="s">
        <v>97</v>
      </c>
      <c r="H23" s="218"/>
      <c r="I23" s="212"/>
      <c r="J23" s="62"/>
      <c r="K23" s="59"/>
      <c r="L23" s="59"/>
      <c r="M23" s="3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row>
    <row r="24" spans="2:89">
      <c r="B24" s="245"/>
      <c r="C24" s="245"/>
      <c r="D24" s="46" t="s">
        <v>98</v>
      </c>
      <c r="E24" s="46" t="s">
        <v>99</v>
      </c>
      <c r="F24" s="47" t="s">
        <v>100</v>
      </c>
      <c r="G24" s="201" t="s">
        <v>101</v>
      </c>
      <c r="H24" s="213"/>
      <c r="I24" s="212"/>
      <c r="J24" s="62"/>
      <c r="K24" s="59"/>
      <c r="L24" s="59"/>
      <c r="M24" s="3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row>
    <row r="25" spans="2:89" ht="30">
      <c r="B25" s="243" t="s">
        <v>102</v>
      </c>
      <c r="C25" s="243" t="s">
        <v>103</v>
      </c>
      <c r="D25" s="46" t="s">
        <v>104</v>
      </c>
      <c r="E25" s="46" t="s">
        <v>105</v>
      </c>
      <c r="F25" s="47" t="s">
        <v>106</v>
      </c>
      <c r="G25" s="97" t="s">
        <v>107</v>
      </c>
      <c r="H25" s="214"/>
      <c r="I25" s="212"/>
      <c r="J25" s="62"/>
      <c r="K25" s="59"/>
      <c r="L25" s="59"/>
      <c r="M25" s="3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row>
    <row r="26" spans="2:89">
      <c r="B26" s="245"/>
      <c r="C26" s="244"/>
      <c r="D26" s="46" t="s">
        <v>108</v>
      </c>
      <c r="E26" s="46" t="s">
        <v>109</v>
      </c>
      <c r="F26" s="47" t="s">
        <v>106</v>
      </c>
      <c r="G26" s="97" t="s">
        <v>110</v>
      </c>
      <c r="H26" s="214"/>
      <c r="I26" s="212"/>
      <c r="J26" s="62"/>
      <c r="K26" s="59"/>
      <c r="L26" s="59"/>
      <c r="M26" s="3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row>
    <row r="27" spans="2:89">
      <c r="B27" s="243" t="s">
        <v>111</v>
      </c>
      <c r="C27" s="243" t="s">
        <v>112</v>
      </c>
      <c r="D27" s="46" t="s">
        <v>113</v>
      </c>
      <c r="E27" s="46" t="s">
        <v>114</v>
      </c>
      <c r="F27" s="47" t="s">
        <v>115</v>
      </c>
      <c r="G27" s="98">
        <v>20</v>
      </c>
      <c r="H27" s="227"/>
      <c r="I27" s="212"/>
      <c r="J27" s="62"/>
      <c r="K27" s="59"/>
      <c r="L27" s="59"/>
      <c r="M27" s="3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row>
    <row r="28" spans="2:89" ht="30">
      <c r="B28" s="244"/>
      <c r="C28" s="244"/>
      <c r="D28" s="46" t="s">
        <v>116</v>
      </c>
      <c r="E28" s="46" t="s">
        <v>117</v>
      </c>
      <c r="F28" s="47" t="s">
        <v>115</v>
      </c>
      <c r="G28" s="98">
        <v>30</v>
      </c>
      <c r="H28" s="215"/>
      <c r="I28" s="212"/>
      <c r="J28" s="62"/>
      <c r="K28" s="59"/>
      <c r="L28" s="59"/>
      <c r="M28" s="3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row>
    <row r="29" spans="2:89">
      <c r="B29" s="244"/>
      <c r="C29" s="244"/>
      <c r="D29" s="46" t="s">
        <v>118</v>
      </c>
      <c r="E29" s="46" t="s">
        <v>119</v>
      </c>
      <c r="F29" s="47" t="s">
        <v>115</v>
      </c>
      <c r="G29" s="98">
        <v>40</v>
      </c>
      <c r="H29" s="215"/>
      <c r="I29" s="212"/>
      <c r="J29" s="62"/>
      <c r="K29" s="59"/>
      <c r="L29" s="59"/>
      <c r="M29" s="3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row>
    <row r="30" spans="2:89" ht="30">
      <c r="B30" s="244"/>
      <c r="C30" s="245"/>
      <c r="D30" s="46" t="s">
        <v>120</v>
      </c>
      <c r="E30" s="46" t="s">
        <v>121</v>
      </c>
      <c r="F30" s="47" t="s">
        <v>115</v>
      </c>
      <c r="G30" s="98">
        <v>50</v>
      </c>
      <c r="H30" s="215"/>
      <c r="I30" s="212"/>
      <c r="J30" s="62"/>
      <c r="K30" s="59"/>
      <c r="L30" s="59"/>
      <c r="M30" s="3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row>
    <row r="31" spans="2:89">
      <c r="B31" s="244"/>
      <c r="C31" s="243" t="s">
        <v>122</v>
      </c>
      <c r="D31" s="46" t="s">
        <v>123</v>
      </c>
      <c r="E31" s="46" t="s">
        <v>124</v>
      </c>
      <c r="F31" s="47" t="s">
        <v>88</v>
      </c>
      <c r="G31" s="99">
        <v>100</v>
      </c>
      <c r="H31" s="218"/>
      <c r="I31" s="212"/>
      <c r="J31" s="62"/>
      <c r="K31" s="59"/>
      <c r="L31" s="59"/>
      <c r="M31" s="3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row>
    <row r="32" spans="2:89">
      <c r="B32" s="244"/>
      <c r="C32" s="244"/>
      <c r="D32" s="46" t="s">
        <v>125</v>
      </c>
      <c r="E32" s="46" t="s">
        <v>126</v>
      </c>
      <c r="F32" s="47" t="s">
        <v>88</v>
      </c>
      <c r="G32" s="99">
        <v>100</v>
      </c>
      <c r="H32" s="218"/>
      <c r="I32" s="212"/>
      <c r="J32" s="62"/>
      <c r="K32" s="59"/>
      <c r="L32" s="59"/>
      <c r="M32" s="3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row>
    <row r="33" spans="2:89">
      <c r="B33" s="244"/>
      <c r="C33" s="244"/>
      <c r="D33" s="46" t="s">
        <v>127</v>
      </c>
      <c r="E33" s="46" t="s">
        <v>128</v>
      </c>
      <c r="F33" s="47" t="s">
        <v>88</v>
      </c>
      <c r="G33" s="99">
        <v>100</v>
      </c>
      <c r="H33" s="218"/>
      <c r="I33" s="212"/>
      <c r="J33" s="62"/>
      <c r="K33" s="59"/>
      <c r="L33" s="59"/>
      <c r="M33" s="3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row>
    <row r="34" spans="2:89" ht="45.2">
      <c r="B34" s="244"/>
      <c r="C34" s="245"/>
      <c r="D34" s="46" t="s">
        <v>129</v>
      </c>
      <c r="E34" s="46" t="s">
        <v>130</v>
      </c>
      <c r="F34" s="47" t="s">
        <v>88</v>
      </c>
      <c r="G34" s="99">
        <v>50</v>
      </c>
      <c r="H34" s="218"/>
      <c r="I34" s="212"/>
      <c r="J34" s="62"/>
      <c r="K34" s="59"/>
      <c r="L34" s="59"/>
      <c r="M34" s="3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row>
    <row r="35" spans="2:89" ht="30">
      <c r="B35" s="244"/>
      <c r="C35" s="243" t="s">
        <v>131</v>
      </c>
      <c r="D35" s="46" t="s">
        <v>132</v>
      </c>
      <c r="E35" s="46" t="s">
        <v>133</v>
      </c>
      <c r="F35" s="47" t="s">
        <v>134</v>
      </c>
      <c r="G35" s="100">
        <v>0.85</v>
      </c>
      <c r="H35" s="219"/>
      <c r="I35" s="212"/>
      <c r="J35" s="62"/>
      <c r="K35" s="59"/>
      <c r="L35" s="59"/>
      <c r="M35" s="3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row>
    <row r="36" spans="2:89">
      <c r="B36" s="244"/>
      <c r="C36" s="244"/>
      <c r="D36" s="46" t="s">
        <v>135</v>
      </c>
      <c r="E36" s="30" t="s">
        <v>136</v>
      </c>
      <c r="F36" s="47" t="s">
        <v>134</v>
      </c>
      <c r="G36" s="100">
        <v>0.05</v>
      </c>
      <c r="H36" s="219"/>
      <c r="I36" s="212"/>
      <c r="J36" s="62"/>
      <c r="K36" s="59"/>
      <c r="L36" s="59"/>
      <c r="M36" s="3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row>
    <row r="37" spans="2:89">
      <c r="B37" s="244"/>
      <c r="C37" s="244"/>
      <c r="D37" s="46" t="s">
        <v>137</v>
      </c>
      <c r="E37" s="46" t="s">
        <v>138</v>
      </c>
      <c r="F37" s="47" t="s">
        <v>139</v>
      </c>
      <c r="G37" s="101">
        <v>25</v>
      </c>
      <c r="H37" s="220"/>
      <c r="I37" s="212"/>
      <c r="J37" s="62"/>
      <c r="K37" s="59"/>
      <c r="L37" s="59"/>
      <c r="M37" s="3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row>
    <row r="38" spans="2:89" ht="30">
      <c r="B38" s="244"/>
      <c r="C38" s="244"/>
      <c r="D38" s="46" t="s">
        <v>140</v>
      </c>
      <c r="E38" s="30" t="s">
        <v>141</v>
      </c>
      <c r="F38" s="47" t="s">
        <v>134</v>
      </c>
      <c r="G38" s="100">
        <v>0.75</v>
      </c>
      <c r="H38" s="219"/>
      <c r="I38" s="212"/>
      <c r="J38" s="62"/>
      <c r="K38" s="59"/>
      <c r="L38" s="59"/>
      <c r="M38" s="3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row>
    <row r="39" spans="2:89" ht="30">
      <c r="B39" s="244"/>
      <c r="C39" s="245"/>
      <c r="D39" s="46" t="s">
        <v>142</v>
      </c>
      <c r="E39" s="46" t="s">
        <v>143</v>
      </c>
      <c r="F39" s="47" t="s">
        <v>134</v>
      </c>
      <c r="G39" s="100">
        <v>0.05</v>
      </c>
      <c r="H39" s="219"/>
      <c r="I39" s="212"/>
      <c r="J39" s="62"/>
      <c r="K39" s="59"/>
      <c r="L39" s="59"/>
      <c r="M39" s="3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row>
    <row r="40" spans="2:89" ht="30">
      <c r="B40" s="244"/>
      <c r="C40" s="243" t="s">
        <v>144</v>
      </c>
      <c r="D40" s="46" t="s">
        <v>145</v>
      </c>
      <c r="E40" s="46" t="s">
        <v>146</v>
      </c>
      <c r="F40" s="47" t="s">
        <v>88</v>
      </c>
      <c r="G40" s="102">
        <v>60</v>
      </c>
      <c r="H40" s="221"/>
      <c r="I40" s="212"/>
      <c r="J40" s="62"/>
      <c r="K40" s="59"/>
      <c r="L40" s="59"/>
      <c r="M40" s="3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row>
    <row r="41" spans="2:89" ht="30">
      <c r="B41" s="244"/>
      <c r="C41" s="245"/>
      <c r="D41" s="46" t="s">
        <v>147</v>
      </c>
      <c r="E41" s="46" t="s">
        <v>148</v>
      </c>
      <c r="F41" s="47" t="s">
        <v>134</v>
      </c>
      <c r="G41" s="100">
        <v>0.25</v>
      </c>
      <c r="H41" s="219"/>
      <c r="I41" s="212"/>
      <c r="J41" s="62"/>
      <c r="K41" s="59"/>
      <c r="L41" s="59"/>
      <c r="M41" s="3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row>
    <row r="42" spans="2:89" ht="30">
      <c r="B42" s="244"/>
      <c r="C42" s="243" t="s">
        <v>149</v>
      </c>
      <c r="D42" s="46" t="s">
        <v>150</v>
      </c>
      <c r="E42" s="46" t="s">
        <v>151</v>
      </c>
      <c r="F42" s="47" t="s">
        <v>152</v>
      </c>
      <c r="G42" s="99" t="s">
        <v>153</v>
      </c>
      <c r="H42" s="218"/>
      <c r="I42" s="212"/>
      <c r="J42" s="62"/>
      <c r="K42" s="59"/>
      <c r="L42" s="59"/>
      <c r="M42" s="3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row>
    <row r="43" spans="2:89" ht="30">
      <c r="B43" s="245"/>
      <c r="C43" s="245"/>
      <c r="D43" s="46" t="s">
        <v>154</v>
      </c>
      <c r="E43" s="46" t="s">
        <v>155</v>
      </c>
      <c r="F43" s="47" t="s">
        <v>134</v>
      </c>
      <c r="G43" s="100">
        <v>1</v>
      </c>
      <c r="H43" s="219"/>
      <c r="I43" s="212"/>
      <c r="J43" s="62"/>
      <c r="K43" s="59"/>
      <c r="L43" s="59"/>
      <c r="M43" s="3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row>
    <row r="44" spans="2:89" ht="75.2">
      <c r="B44" s="243" t="s">
        <v>156</v>
      </c>
      <c r="C44" s="243" t="s">
        <v>157</v>
      </c>
      <c r="D44" s="46" t="s">
        <v>158</v>
      </c>
      <c r="E44" s="46" t="s">
        <v>159</v>
      </c>
      <c r="F44" s="47" t="s">
        <v>152</v>
      </c>
      <c r="G44" s="99" t="s">
        <v>153</v>
      </c>
      <c r="H44" s="218"/>
      <c r="I44" s="212"/>
      <c r="J44" s="62"/>
      <c r="K44" s="59"/>
      <c r="L44" s="59"/>
      <c r="M44" s="3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row>
    <row r="45" spans="2:89" ht="30">
      <c r="B45" s="244"/>
      <c r="C45" s="244"/>
      <c r="D45" s="46" t="s">
        <v>160</v>
      </c>
      <c r="E45" s="46" t="s">
        <v>161</v>
      </c>
      <c r="F45" s="47" t="s">
        <v>88</v>
      </c>
      <c r="G45" s="99">
        <v>50000</v>
      </c>
      <c r="H45" s="218"/>
      <c r="I45" s="212"/>
      <c r="J45" s="62"/>
      <c r="K45" s="59"/>
      <c r="L45" s="59"/>
      <c r="M45" s="3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row>
    <row r="46" spans="2:89" ht="30">
      <c r="B46" s="244"/>
      <c r="C46" s="244"/>
      <c r="D46" s="46" t="s">
        <v>162</v>
      </c>
      <c r="E46" s="46" t="s">
        <v>163</v>
      </c>
      <c r="F46" s="47" t="s">
        <v>88</v>
      </c>
      <c r="G46" s="99">
        <v>25000</v>
      </c>
      <c r="H46" s="218"/>
      <c r="I46" s="212"/>
      <c r="J46" s="62"/>
      <c r="K46" s="59"/>
      <c r="L46" s="59"/>
      <c r="M46" s="3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row>
    <row r="47" spans="2:89" ht="30">
      <c r="B47" s="244"/>
      <c r="C47" s="244"/>
      <c r="D47" s="46" t="s">
        <v>164</v>
      </c>
      <c r="E47" s="46" t="s">
        <v>165</v>
      </c>
      <c r="F47" s="47" t="s">
        <v>88</v>
      </c>
      <c r="G47" s="99">
        <v>10</v>
      </c>
      <c r="H47" s="218"/>
      <c r="I47" s="212"/>
      <c r="J47" s="62"/>
      <c r="K47" s="59"/>
      <c r="L47" s="59"/>
      <c r="M47" s="3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row>
    <row r="48" spans="2:89" ht="30">
      <c r="B48" s="244"/>
      <c r="C48" s="244"/>
      <c r="D48" s="46" t="s">
        <v>166</v>
      </c>
      <c r="E48" s="46" t="s">
        <v>167</v>
      </c>
      <c r="F48" s="47" t="s">
        <v>139</v>
      </c>
      <c r="G48" s="101">
        <v>5</v>
      </c>
      <c r="H48" s="220"/>
      <c r="I48" s="212"/>
      <c r="J48" s="62"/>
      <c r="K48" s="59"/>
      <c r="L48" s="59"/>
      <c r="M48" s="3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row>
    <row r="49" spans="2:89" ht="30">
      <c r="B49" s="244"/>
      <c r="C49" s="244"/>
      <c r="D49" s="46" t="s">
        <v>168</v>
      </c>
      <c r="E49" s="46" t="s">
        <v>169</v>
      </c>
      <c r="F49" s="47" t="s">
        <v>88</v>
      </c>
      <c r="G49" s="99">
        <v>5</v>
      </c>
      <c r="H49" s="218"/>
      <c r="I49" s="212"/>
      <c r="J49" s="62"/>
      <c r="K49" s="59"/>
      <c r="L49" s="59"/>
      <c r="M49" s="3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row>
    <row r="50" spans="2:89" ht="30">
      <c r="B50" s="244"/>
      <c r="C50" s="245"/>
      <c r="D50" s="46" t="s">
        <v>170</v>
      </c>
      <c r="E50" s="46" t="s">
        <v>171</v>
      </c>
      <c r="F50" s="47" t="s">
        <v>88</v>
      </c>
      <c r="G50" s="99">
        <v>366</v>
      </c>
      <c r="H50" s="218"/>
      <c r="I50" s="212"/>
      <c r="J50" s="62"/>
      <c r="K50" s="59"/>
      <c r="L50" s="59"/>
      <c r="M50" s="3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row>
    <row r="51" spans="2:89">
      <c r="B51" s="244"/>
      <c r="C51" s="243" t="s">
        <v>172</v>
      </c>
      <c r="D51" s="46" t="s">
        <v>173</v>
      </c>
      <c r="E51" s="46" t="s">
        <v>174</v>
      </c>
      <c r="F51" s="47" t="s">
        <v>175</v>
      </c>
      <c r="G51" s="99">
        <v>50000</v>
      </c>
      <c r="H51" s="222"/>
      <c r="I51" s="212"/>
      <c r="J51" s="62"/>
      <c r="K51" s="59"/>
      <c r="L51" s="59"/>
      <c r="M51" s="3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row>
    <row r="52" spans="2:89">
      <c r="B52" s="244"/>
      <c r="C52" s="244"/>
      <c r="D52" s="46" t="s">
        <v>176</v>
      </c>
      <c r="E52" s="46" t="s">
        <v>177</v>
      </c>
      <c r="F52" s="47" t="s">
        <v>178</v>
      </c>
      <c r="G52" s="99">
        <v>2500</v>
      </c>
      <c r="H52" s="223"/>
      <c r="I52" s="212"/>
      <c r="J52" s="62"/>
      <c r="K52" s="59"/>
      <c r="L52" s="59"/>
      <c r="M52" s="3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row>
    <row r="53" spans="2:89">
      <c r="B53" s="244"/>
      <c r="C53" s="245"/>
      <c r="D53" s="46" t="s">
        <v>179</v>
      </c>
      <c r="E53" s="46" t="s">
        <v>180</v>
      </c>
      <c r="F53" s="47" t="s">
        <v>178</v>
      </c>
      <c r="G53" s="103" t="s">
        <v>181</v>
      </c>
      <c r="H53" s="223"/>
      <c r="I53" s="212"/>
      <c r="J53" s="62"/>
      <c r="K53" s="59"/>
      <c r="L53" s="59"/>
      <c r="M53" s="3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row>
    <row r="54" spans="2:89" ht="30">
      <c r="B54" s="244"/>
      <c r="C54" s="243" t="s">
        <v>182</v>
      </c>
      <c r="D54" s="46" t="s">
        <v>183</v>
      </c>
      <c r="E54" s="30" t="s">
        <v>184</v>
      </c>
      <c r="F54" s="47" t="s">
        <v>106</v>
      </c>
      <c r="G54" s="99" t="s">
        <v>110</v>
      </c>
      <c r="H54" s="214"/>
      <c r="I54" s="212"/>
      <c r="J54" s="62"/>
      <c r="K54" s="59"/>
      <c r="L54" s="59"/>
      <c r="M54" s="3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row>
    <row r="55" spans="2:89" ht="30">
      <c r="B55" s="244"/>
      <c r="C55" s="244"/>
      <c r="D55" s="46" t="s">
        <v>185</v>
      </c>
      <c r="E55" s="30" t="s">
        <v>186</v>
      </c>
      <c r="F55" s="47" t="s">
        <v>106</v>
      </c>
      <c r="G55" s="99" t="s">
        <v>110</v>
      </c>
      <c r="H55" s="214"/>
      <c r="I55" s="212"/>
      <c r="J55" s="62"/>
      <c r="K55" s="59"/>
      <c r="L55" s="59"/>
      <c r="M55" s="3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row>
    <row r="56" spans="2:89" ht="30">
      <c r="B56" s="244"/>
      <c r="C56" s="244"/>
      <c r="D56" s="46" t="s">
        <v>187</v>
      </c>
      <c r="E56" s="30" t="s">
        <v>188</v>
      </c>
      <c r="F56" s="47" t="s">
        <v>106</v>
      </c>
      <c r="G56" s="99" t="s">
        <v>110</v>
      </c>
      <c r="H56" s="214"/>
      <c r="I56" s="212"/>
      <c r="J56" s="62"/>
      <c r="K56" s="59"/>
      <c r="L56" s="59"/>
      <c r="M56" s="3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row>
    <row r="57" spans="2:89" ht="30">
      <c r="B57" s="245"/>
      <c r="C57" s="245"/>
      <c r="D57" s="46" t="s">
        <v>189</v>
      </c>
      <c r="E57" s="30" t="s">
        <v>190</v>
      </c>
      <c r="F57" s="47" t="s">
        <v>106</v>
      </c>
      <c r="G57" s="99" t="s">
        <v>110</v>
      </c>
      <c r="H57" s="214"/>
      <c r="I57" s="212"/>
      <c r="J57" s="62"/>
      <c r="K57" s="59"/>
      <c r="L57" s="59"/>
      <c r="M57" s="3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row>
    <row r="58" spans="2:89" ht="60.2">
      <c r="B58" s="243" t="s">
        <v>191</v>
      </c>
      <c r="C58" s="48" t="s">
        <v>192</v>
      </c>
      <c r="D58" s="46" t="s">
        <v>193</v>
      </c>
      <c r="E58" s="46" t="s">
        <v>194</v>
      </c>
      <c r="F58" s="47" t="s">
        <v>152</v>
      </c>
      <c r="G58" s="99" t="s">
        <v>153</v>
      </c>
      <c r="H58" s="218"/>
      <c r="I58" s="212"/>
      <c r="J58" s="62"/>
      <c r="K58" s="59"/>
      <c r="L58" s="59"/>
      <c r="M58" s="3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row>
    <row r="59" spans="2:89" ht="60.2">
      <c r="B59" s="244"/>
      <c r="C59" s="243" t="s">
        <v>195</v>
      </c>
      <c r="D59" s="30" t="s">
        <v>196</v>
      </c>
      <c r="E59" s="30" t="s">
        <v>197</v>
      </c>
      <c r="F59" s="47" t="s">
        <v>152</v>
      </c>
      <c r="G59" s="99" t="s">
        <v>153</v>
      </c>
      <c r="H59" s="218"/>
      <c r="I59" s="212"/>
      <c r="J59" s="62"/>
      <c r="K59" s="59"/>
      <c r="L59" s="59"/>
      <c r="M59" s="3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row>
    <row r="60" spans="2:89" ht="60.2">
      <c r="B60" s="244"/>
      <c r="C60" s="244"/>
      <c r="D60" s="30" t="s">
        <v>198</v>
      </c>
      <c r="E60" s="30" t="s">
        <v>199</v>
      </c>
      <c r="F60" s="47" t="s">
        <v>152</v>
      </c>
      <c r="G60" s="99" t="s">
        <v>153</v>
      </c>
      <c r="H60" s="218"/>
      <c r="I60" s="212"/>
      <c r="J60" s="62"/>
      <c r="K60" s="59"/>
      <c r="L60" s="59"/>
      <c r="M60" s="3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row>
    <row r="61" spans="2:89" ht="30">
      <c r="B61" s="244"/>
      <c r="C61" s="244"/>
      <c r="D61" s="30" t="s">
        <v>200</v>
      </c>
      <c r="E61" s="30" t="s">
        <v>201</v>
      </c>
      <c r="F61" s="47" t="s">
        <v>202</v>
      </c>
      <c r="G61" s="104">
        <v>45323</v>
      </c>
      <c r="H61" s="224"/>
      <c r="I61" s="212"/>
      <c r="J61" s="62"/>
      <c r="K61" s="59"/>
      <c r="L61" s="59"/>
      <c r="M61" s="3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row>
    <row r="62" spans="2:89" ht="30">
      <c r="B62" s="244"/>
      <c r="C62" s="244"/>
      <c r="D62" s="30" t="s">
        <v>203</v>
      </c>
      <c r="E62" s="30" t="s">
        <v>204</v>
      </c>
      <c r="F62" s="47" t="s">
        <v>202</v>
      </c>
      <c r="G62" s="104">
        <v>45352</v>
      </c>
      <c r="H62" s="224"/>
      <c r="I62" s="212"/>
      <c r="J62" s="62"/>
      <c r="K62" s="59"/>
      <c r="L62" s="59"/>
      <c r="M62" s="3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row>
    <row r="63" spans="2:89" ht="30">
      <c r="B63" s="244"/>
      <c r="C63" s="244"/>
      <c r="D63" s="30" t="s">
        <v>205</v>
      </c>
      <c r="E63" s="30" t="s">
        <v>206</v>
      </c>
      <c r="F63" s="47" t="s">
        <v>202</v>
      </c>
      <c r="G63" s="104">
        <v>45383</v>
      </c>
      <c r="H63" s="224"/>
      <c r="I63" s="212"/>
      <c r="J63" s="62"/>
      <c r="K63" s="59"/>
      <c r="L63" s="59"/>
      <c r="M63" s="3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row>
    <row r="64" spans="2:89" ht="30">
      <c r="B64" s="244"/>
      <c r="C64" s="245"/>
      <c r="D64" s="46" t="s">
        <v>207</v>
      </c>
      <c r="E64" s="46" t="s">
        <v>208</v>
      </c>
      <c r="F64" s="47" t="s">
        <v>202</v>
      </c>
      <c r="G64" s="104">
        <v>45413</v>
      </c>
      <c r="H64" s="224"/>
      <c r="I64" s="212"/>
      <c r="J64" s="62"/>
      <c r="K64" s="59"/>
      <c r="L64" s="59"/>
      <c r="M64" s="3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row>
    <row r="65" spans="1:89" ht="75.2">
      <c r="B65" s="244"/>
      <c r="C65" s="48" t="s">
        <v>209</v>
      </c>
      <c r="D65" s="46" t="s">
        <v>210</v>
      </c>
      <c r="E65" s="46" t="s">
        <v>211</v>
      </c>
      <c r="F65" s="47" t="s">
        <v>152</v>
      </c>
      <c r="G65" s="99" t="s">
        <v>153</v>
      </c>
      <c r="H65" s="218"/>
      <c r="I65" s="212"/>
      <c r="J65" s="62"/>
      <c r="K65" s="59"/>
      <c r="L65" s="59"/>
      <c r="M65" s="3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row>
    <row r="66" spans="1:89" ht="30">
      <c r="B66" s="244"/>
      <c r="C66" s="243" t="s">
        <v>212</v>
      </c>
      <c r="D66" s="46" t="s">
        <v>213</v>
      </c>
      <c r="E66" s="46" t="s">
        <v>214</v>
      </c>
      <c r="F66" s="47" t="s">
        <v>88</v>
      </c>
      <c r="G66" s="99">
        <v>2</v>
      </c>
      <c r="H66" s="218"/>
      <c r="I66" s="212"/>
      <c r="J66" s="62"/>
      <c r="K66" s="59"/>
      <c r="L66" s="59"/>
      <c r="M66" s="3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row>
    <row r="67" spans="1:89" ht="30">
      <c r="B67" s="244"/>
      <c r="C67" s="244"/>
      <c r="D67" s="46" t="s">
        <v>215</v>
      </c>
      <c r="E67" s="46" t="s">
        <v>216</v>
      </c>
      <c r="F67" s="47" t="s">
        <v>88</v>
      </c>
      <c r="G67" s="99">
        <v>3</v>
      </c>
      <c r="H67" s="218"/>
      <c r="I67" s="212"/>
      <c r="J67" s="62"/>
      <c r="K67" s="59"/>
      <c r="L67" s="59"/>
      <c r="M67" s="3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row>
    <row r="68" spans="1:89" ht="60.2">
      <c r="B68" s="245"/>
      <c r="C68" s="245"/>
      <c r="D68" s="46" t="s">
        <v>217</v>
      </c>
      <c r="E68" s="46" t="s">
        <v>218</v>
      </c>
      <c r="F68" s="47" t="s">
        <v>152</v>
      </c>
      <c r="G68" s="99" t="s">
        <v>153</v>
      </c>
      <c r="H68" s="218"/>
      <c r="I68" s="212"/>
      <c r="J68" s="62"/>
      <c r="K68" s="59"/>
      <c r="L68" s="59"/>
      <c r="M68" s="3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row>
    <row r="69" spans="1:89" ht="45.2">
      <c r="B69" s="243" t="s">
        <v>219</v>
      </c>
      <c r="C69" s="243" t="s">
        <v>220</v>
      </c>
      <c r="D69" s="46" t="s">
        <v>221</v>
      </c>
      <c r="E69" s="46" t="s">
        <v>222</v>
      </c>
      <c r="F69" s="47" t="s">
        <v>223</v>
      </c>
      <c r="G69" s="105">
        <v>50000</v>
      </c>
      <c r="H69" s="225"/>
      <c r="I69" s="212"/>
      <c r="J69" s="62"/>
      <c r="K69" s="59"/>
      <c r="L69" s="59"/>
      <c r="M69" s="3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row>
    <row r="70" spans="1:89" ht="60.2">
      <c r="B70" s="244"/>
      <c r="C70" s="244"/>
      <c r="D70" s="46" t="s">
        <v>224</v>
      </c>
      <c r="E70" s="46" t="s">
        <v>225</v>
      </c>
      <c r="F70" s="47" t="s">
        <v>223</v>
      </c>
      <c r="G70" s="105">
        <v>50000</v>
      </c>
      <c r="H70" s="225"/>
      <c r="I70" s="212"/>
      <c r="J70" s="62"/>
      <c r="K70" s="59"/>
      <c r="L70" s="59"/>
      <c r="M70" s="3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row>
    <row r="71" spans="1:89" ht="45.2">
      <c r="B71" s="244"/>
      <c r="C71" s="245"/>
      <c r="D71" s="46" t="s">
        <v>226</v>
      </c>
      <c r="E71" s="46" t="s">
        <v>227</v>
      </c>
      <c r="F71" s="47" t="s">
        <v>223</v>
      </c>
      <c r="G71" s="105">
        <v>150000</v>
      </c>
      <c r="H71" s="225"/>
      <c r="I71" s="212"/>
      <c r="J71" s="62"/>
      <c r="K71" s="59"/>
      <c r="L71" s="59"/>
      <c r="M71" s="3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row>
    <row r="72" spans="1:89" ht="45.2">
      <c r="B72" s="244"/>
      <c r="C72" s="243" t="s">
        <v>228</v>
      </c>
      <c r="D72" s="46" t="s">
        <v>229</v>
      </c>
      <c r="E72" s="46" t="s">
        <v>230</v>
      </c>
      <c r="F72" s="47" t="s">
        <v>223</v>
      </c>
      <c r="G72" s="105">
        <v>200000</v>
      </c>
      <c r="H72" s="225"/>
      <c r="I72" s="212"/>
      <c r="J72" s="62"/>
      <c r="K72" s="59"/>
      <c r="L72" s="59"/>
      <c r="M72" s="3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row>
    <row r="73" spans="1:89" ht="45.2">
      <c r="B73" s="244"/>
      <c r="C73" s="245"/>
      <c r="D73" s="46" t="s">
        <v>231</v>
      </c>
      <c r="E73" s="46" t="s">
        <v>232</v>
      </c>
      <c r="F73" s="47" t="s">
        <v>223</v>
      </c>
      <c r="G73" s="105">
        <v>100000</v>
      </c>
      <c r="H73" s="225"/>
      <c r="I73" s="212"/>
      <c r="J73" s="62"/>
      <c r="K73" s="59"/>
      <c r="L73" s="59"/>
      <c r="M73" s="3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row>
    <row r="74" spans="1:89" ht="45.2">
      <c r="B74" s="245"/>
      <c r="C74" s="48" t="s">
        <v>233</v>
      </c>
      <c r="D74" s="46" t="s">
        <v>234</v>
      </c>
      <c r="E74" s="46" t="s">
        <v>235</v>
      </c>
      <c r="F74" s="58" t="s">
        <v>223</v>
      </c>
      <c r="G74" s="105">
        <v>500000</v>
      </c>
      <c r="H74" s="225"/>
      <c r="I74" s="212"/>
      <c r="J74" s="62"/>
      <c r="K74" s="59"/>
      <c r="L74" s="59"/>
      <c r="M74" s="3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row>
    <row r="75" spans="1:89" s="27" customFormat="1">
      <c r="A75" s="6"/>
      <c r="B75" s="32"/>
      <c r="C75" s="32"/>
      <c r="D75" s="32"/>
      <c r="E75" s="32"/>
      <c r="F75" s="33"/>
      <c r="G75" s="33"/>
      <c r="H75" s="33"/>
      <c r="I75" s="34"/>
      <c r="J75" s="34"/>
      <c r="K75" s="34"/>
      <c r="L75" s="34"/>
      <c r="M75" s="37"/>
    </row>
    <row r="76" spans="1:89" s="27" customFormat="1">
      <c r="A76" s="6"/>
      <c r="B76" s="32"/>
      <c r="C76" s="32"/>
      <c r="D76" s="32"/>
      <c r="E76" s="32"/>
      <c r="F76" s="33"/>
      <c r="G76" s="33"/>
      <c r="H76" s="33"/>
      <c r="I76" s="34"/>
      <c r="J76" s="34"/>
      <c r="K76" s="34"/>
      <c r="L76" s="34"/>
      <c r="M76" s="37"/>
    </row>
    <row r="77" spans="1:89" s="27" customFormat="1">
      <c r="A77" s="6"/>
      <c r="B77" s="32"/>
      <c r="C77" s="32"/>
      <c r="D77" s="32"/>
      <c r="E77" s="32"/>
      <c r="F77" s="33"/>
      <c r="G77" s="33"/>
      <c r="H77" s="33"/>
      <c r="I77" s="34"/>
      <c r="J77" s="34"/>
      <c r="K77" s="34"/>
      <c r="L77" s="34"/>
      <c r="M77" s="37"/>
    </row>
    <row r="78" spans="1:89" s="27" customFormat="1">
      <c r="A78" s="6"/>
      <c r="B78" s="32"/>
      <c r="C78" s="32"/>
      <c r="D78" s="32"/>
      <c r="E78" s="32"/>
      <c r="F78" s="33"/>
      <c r="G78" s="33"/>
      <c r="H78" s="33"/>
      <c r="I78" s="34"/>
      <c r="J78" s="34"/>
      <c r="K78" s="34"/>
      <c r="L78" s="34"/>
      <c r="M78" s="37"/>
    </row>
    <row r="79" spans="1:89" s="24" customFormat="1">
      <c r="A79" s="6"/>
      <c r="B79" s="242" t="s">
        <v>46</v>
      </c>
      <c r="C79" s="242"/>
      <c r="D79" s="37"/>
      <c r="E79" s="37"/>
      <c r="F79" s="37"/>
      <c r="G79" s="37"/>
      <c r="H79" s="37"/>
      <c r="I79" s="37"/>
      <c r="J79" s="37"/>
      <c r="K79" s="37"/>
      <c r="L79" s="37"/>
      <c r="M79" s="37"/>
    </row>
    <row r="80" spans="1:89" s="27" customFormat="1">
      <c r="A80" s="6"/>
      <c r="B80" s="6"/>
      <c r="C80" s="6"/>
      <c r="D80" s="6"/>
      <c r="E80" s="6"/>
      <c r="F80" s="6"/>
      <c r="G80" s="6"/>
      <c r="H80" s="6"/>
      <c r="I80" s="6"/>
      <c r="J80" s="6"/>
      <c r="K80" s="6"/>
      <c r="L80" s="6"/>
      <c r="M80" s="6"/>
    </row>
    <row r="81" spans="6:13" s="27" customFormat="1">
      <c r="F81" s="28"/>
      <c r="G81" s="28"/>
      <c r="H81" s="28"/>
      <c r="I81" s="29"/>
      <c r="J81" s="29"/>
      <c r="K81" s="29"/>
      <c r="L81" s="29"/>
      <c r="M81" s="24"/>
    </row>
    <row r="82" spans="6:13" s="27" customFormat="1">
      <c r="F82" s="28"/>
      <c r="G82" s="28"/>
      <c r="H82" s="28"/>
      <c r="I82" s="29"/>
      <c r="J82" s="29"/>
      <c r="K82" s="29"/>
      <c r="L82" s="29"/>
      <c r="M82" s="24"/>
    </row>
    <row r="83" spans="6:13" s="27" customFormat="1">
      <c r="F83" s="28"/>
      <c r="G83" s="28"/>
      <c r="H83" s="28"/>
      <c r="I83" s="29"/>
      <c r="J83" s="29"/>
      <c r="K83" s="29"/>
      <c r="L83" s="29"/>
      <c r="M83" s="24"/>
    </row>
    <row r="84" spans="6:13" s="27" customFormat="1">
      <c r="F84" s="28"/>
      <c r="G84" s="28"/>
      <c r="H84" s="28"/>
      <c r="I84" s="29"/>
      <c r="J84" s="29"/>
      <c r="K84" s="29"/>
      <c r="L84" s="29"/>
      <c r="M84" s="24"/>
    </row>
    <row r="85" spans="6:13" s="27" customFormat="1">
      <c r="F85" s="28"/>
      <c r="G85" s="28"/>
      <c r="H85" s="28"/>
      <c r="I85" s="29"/>
      <c r="J85" s="29"/>
      <c r="K85" s="29"/>
      <c r="L85" s="29"/>
      <c r="M85" s="24"/>
    </row>
    <row r="86" spans="6:13" s="27" customFormat="1">
      <c r="F86" s="28"/>
      <c r="G86" s="28"/>
      <c r="H86" s="28"/>
      <c r="I86" s="29"/>
      <c r="J86" s="29"/>
      <c r="K86" s="29"/>
      <c r="L86" s="29"/>
      <c r="M86" s="24"/>
    </row>
    <row r="87" spans="6:13" s="27" customFormat="1">
      <c r="F87" s="28"/>
      <c r="G87" s="28"/>
      <c r="H87" s="28"/>
      <c r="I87" s="29"/>
      <c r="J87" s="29"/>
      <c r="K87" s="29"/>
      <c r="L87" s="29"/>
      <c r="M87" s="24"/>
    </row>
    <row r="88" spans="6:13" s="27" customFormat="1">
      <c r="F88" s="28"/>
      <c r="G88" s="28"/>
      <c r="H88" s="28"/>
      <c r="I88" s="29"/>
      <c r="J88" s="29"/>
      <c r="K88" s="29"/>
      <c r="L88" s="29"/>
      <c r="M88" s="24"/>
    </row>
    <row r="89" spans="6:13" s="27" customFormat="1">
      <c r="F89" s="28"/>
      <c r="G89" s="28"/>
      <c r="H89" s="28"/>
      <c r="I89" s="29"/>
      <c r="J89" s="29"/>
      <c r="K89" s="29"/>
      <c r="L89" s="29"/>
      <c r="M89" s="24"/>
    </row>
    <row r="90" spans="6:13" s="27" customFormat="1">
      <c r="F90" s="28"/>
      <c r="G90" s="28"/>
      <c r="H90" s="28"/>
      <c r="I90" s="29"/>
      <c r="J90" s="29"/>
      <c r="K90" s="29"/>
      <c r="L90" s="29"/>
      <c r="M90" s="24"/>
    </row>
    <row r="91" spans="6:13" s="27" customFormat="1">
      <c r="F91" s="28"/>
      <c r="G91" s="28"/>
      <c r="H91" s="28"/>
      <c r="I91" s="29"/>
      <c r="J91" s="29"/>
      <c r="K91" s="29"/>
      <c r="L91" s="29"/>
      <c r="M91" s="24"/>
    </row>
    <row r="92" spans="6:13" s="27" customFormat="1">
      <c r="F92" s="28"/>
      <c r="G92" s="28"/>
      <c r="H92" s="28"/>
      <c r="I92" s="29"/>
      <c r="J92" s="29"/>
      <c r="K92" s="29"/>
      <c r="L92" s="29"/>
      <c r="M92" s="24"/>
    </row>
    <row r="93" spans="6:13" s="27" customFormat="1">
      <c r="F93" s="28"/>
      <c r="G93" s="28"/>
      <c r="H93" s="28"/>
      <c r="I93" s="29"/>
      <c r="J93" s="29"/>
      <c r="K93" s="29"/>
      <c r="L93" s="29"/>
      <c r="M93" s="24"/>
    </row>
    <row r="94" spans="6:13" s="27" customFormat="1">
      <c r="F94" s="28"/>
      <c r="G94" s="28"/>
      <c r="H94" s="28"/>
      <c r="I94" s="29"/>
      <c r="J94" s="29"/>
      <c r="K94" s="29"/>
      <c r="L94" s="29"/>
      <c r="M94" s="24"/>
    </row>
    <row r="95" spans="6:13" s="27" customFormat="1">
      <c r="F95" s="28"/>
      <c r="G95" s="28"/>
      <c r="H95" s="28"/>
      <c r="I95" s="29"/>
      <c r="J95" s="29"/>
      <c r="K95" s="29"/>
      <c r="L95" s="29"/>
      <c r="M95" s="24"/>
    </row>
    <row r="96" spans="6:13" s="27" customFormat="1">
      <c r="F96" s="28"/>
      <c r="G96" s="28"/>
      <c r="H96" s="28"/>
      <c r="I96" s="29"/>
      <c r="J96" s="29"/>
      <c r="K96" s="29"/>
      <c r="L96" s="29"/>
      <c r="M96" s="24"/>
    </row>
    <row r="97" spans="6:13" s="27" customFormat="1">
      <c r="F97" s="28"/>
      <c r="G97" s="28"/>
      <c r="H97" s="28"/>
      <c r="I97" s="29"/>
      <c r="J97" s="29"/>
      <c r="K97" s="29"/>
      <c r="L97" s="29"/>
      <c r="M97" s="24"/>
    </row>
    <row r="98" spans="6:13" s="27" customFormat="1">
      <c r="F98" s="28"/>
      <c r="G98" s="28"/>
      <c r="H98" s="28"/>
      <c r="I98" s="29"/>
      <c r="J98" s="29"/>
      <c r="K98" s="29"/>
      <c r="L98" s="29"/>
      <c r="M98" s="24"/>
    </row>
    <row r="99" spans="6:13" s="27" customFormat="1">
      <c r="F99" s="28"/>
      <c r="G99" s="28"/>
      <c r="H99" s="28"/>
      <c r="I99" s="29"/>
      <c r="J99" s="29"/>
      <c r="K99" s="29"/>
      <c r="L99" s="29"/>
      <c r="M99" s="24"/>
    </row>
    <row r="100" spans="6:13" s="27" customFormat="1">
      <c r="F100" s="28"/>
      <c r="G100" s="28"/>
      <c r="H100" s="28"/>
      <c r="I100" s="29"/>
      <c r="J100" s="29"/>
      <c r="K100" s="29"/>
      <c r="L100" s="29"/>
      <c r="M100" s="24"/>
    </row>
    <row r="101" spans="6:13" s="27" customFormat="1">
      <c r="F101" s="28"/>
      <c r="G101" s="28"/>
      <c r="H101" s="28"/>
      <c r="I101" s="29"/>
      <c r="J101" s="29"/>
      <c r="K101" s="29"/>
      <c r="L101" s="29"/>
      <c r="M101" s="24"/>
    </row>
    <row r="102" spans="6:13" s="27" customFormat="1">
      <c r="F102" s="28"/>
      <c r="G102" s="28"/>
      <c r="H102" s="28"/>
      <c r="I102" s="29"/>
      <c r="J102" s="29"/>
      <c r="K102" s="29"/>
      <c r="L102" s="29"/>
      <c r="M102" s="24"/>
    </row>
    <row r="103" spans="6:13" s="27" customFormat="1">
      <c r="F103" s="28"/>
      <c r="G103" s="28"/>
      <c r="H103" s="28"/>
      <c r="I103" s="29"/>
      <c r="J103" s="29"/>
      <c r="K103" s="29"/>
      <c r="L103" s="29"/>
      <c r="M103" s="24"/>
    </row>
    <row r="104" spans="6:13" s="27" customFormat="1">
      <c r="F104" s="28"/>
      <c r="G104" s="28"/>
      <c r="H104" s="28"/>
      <c r="I104" s="29"/>
      <c r="J104" s="29"/>
      <c r="K104" s="29"/>
      <c r="L104" s="29"/>
      <c r="M104" s="24"/>
    </row>
    <row r="105" spans="6:13" s="27" customFormat="1">
      <c r="F105" s="28"/>
      <c r="G105" s="28"/>
      <c r="H105" s="28"/>
      <c r="I105" s="29"/>
      <c r="J105" s="29"/>
      <c r="K105" s="29"/>
      <c r="L105" s="29"/>
      <c r="M105" s="24"/>
    </row>
    <row r="106" spans="6:13" s="27" customFormat="1">
      <c r="F106" s="28"/>
      <c r="G106" s="28"/>
      <c r="H106" s="28"/>
      <c r="I106" s="29"/>
      <c r="J106" s="29"/>
      <c r="K106" s="29"/>
      <c r="L106" s="29"/>
      <c r="M106" s="24"/>
    </row>
    <row r="107" spans="6:13" s="27" customFormat="1">
      <c r="F107" s="28"/>
      <c r="G107" s="28"/>
      <c r="H107" s="28"/>
      <c r="I107" s="29"/>
      <c r="J107" s="29"/>
      <c r="K107" s="29"/>
      <c r="L107" s="29"/>
      <c r="M107" s="24"/>
    </row>
    <row r="108" spans="6:13" s="27" customFormat="1">
      <c r="F108" s="28"/>
      <c r="G108" s="28"/>
      <c r="H108" s="28"/>
      <c r="I108" s="29"/>
      <c r="J108" s="29"/>
      <c r="K108" s="29"/>
      <c r="L108" s="29"/>
      <c r="M108" s="24"/>
    </row>
    <row r="109" spans="6:13" s="27" customFormat="1">
      <c r="F109" s="28"/>
      <c r="G109" s="28"/>
      <c r="H109" s="28"/>
      <c r="I109" s="29"/>
      <c r="J109" s="29"/>
      <c r="K109" s="29"/>
      <c r="L109" s="29"/>
      <c r="M109" s="24"/>
    </row>
    <row r="110" spans="6:13" s="27" customFormat="1">
      <c r="F110" s="28"/>
      <c r="G110" s="28"/>
      <c r="H110" s="28"/>
      <c r="I110" s="29"/>
      <c r="J110" s="29"/>
      <c r="K110" s="29"/>
      <c r="L110" s="29"/>
      <c r="M110" s="24"/>
    </row>
    <row r="111" spans="6:13" s="27" customFormat="1">
      <c r="F111" s="28"/>
      <c r="G111" s="28"/>
      <c r="H111" s="28"/>
      <c r="I111" s="29"/>
      <c r="J111" s="29"/>
      <c r="K111" s="29"/>
      <c r="L111" s="29"/>
      <c r="M111" s="24"/>
    </row>
    <row r="112" spans="6:13" s="27" customFormat="1">
      <c r="F112" s="28"/>
      <c r="G112" s="28"/>
      <c r="H112" s="28"/>
      <c r="I112" s="29"/>
      <c r="J112" s="29"/>
      <c r="K112" s="29"/>
      <c r="L112" s="29"/>
      <c r="M112" s="24"/>
    </row>
    <row r="113" spans="6:13" s="27" customFormat="1">
      <c r="F113" s="28"/>
      <c r="G113" s="28"/>
      <c r="H113" s="28"/>
      <c r="I113" s="29"/>
      <c r="J113" s="29"/>
      <c r="K113" s="29"/>
      <c r="L113" s="29"/>
      <c r="M113" s="24"/>
    </row>
    <row r="114" spans="6:13" s="27" customFormat="1">
      <c r="F114" s="28"/>
      <c r="G114" s="28"/>
      <c r="H114" s="28"/>
      <c r="I114" s="29"/>
      <c r="J114" s="29"/>
      <c r="K114" s="29"/>
      <c r="L114" s="29"/>
      <c r="M114" s="24"/>
    </row>
    <row r="115" spans="6:13" s="27" customFormat="1">
      <c r="F115" s="28"/>
      <c r="G115" s="28"/>
      <c r="H115" s="28"/>
      <c r="I115" s="29"/>
      <c r="J115" s="29"/>
      <c r="K115" s="29"/>
      <c r="L115" s="29"/>
      <c r="M115" s="24"/>
    </row>
    <row r="116" spans="6:13" s="27" customFormat="1">
      <c r="F116" s="28"/>
      <c r="G116" s="28"/>
      <c r="H116" s="28"/>
      <c r="I116" s="29"/>
      <c r="J116" s="29"/>
      <c r="K116" s="29"/>
      <c r="L116" s="29"/>
      <c r="M116" s="24"/>
    </row>
    <row r="117" spans="6:13" s="27" customFormat="1">
      <c r="F117" s="28"/>
      <c r="G117" s="28"/>
      <c r="H117" s="28"/>
      <c r="I117" s="29"/>
      <c r="J117" s="29"/>
      <c r="K117" s="29"/>
      <c r="L117" s="29"/>
      <c r="M117" s="24"/>
    </row>
    <row r="118" spans="6:13" s="27" customFormat="1">
      <c r="F118" s="28"/>
      <c r="G118" s="28"/>
      <c r="H118" s="28"/>
      <c r="I118" s="29"/>
      <c r="J118" s="29"/>
      <c r="K118" s="29"/>
      <c r="L118" s="29"/>
      <c r="M118" s="24"/>
    </row>
    <row r="119" spans="6:13" s="27" customFormat="1">
      <c r="F119" s="28"/>
      <c r="G119" s="28"/>
      <c r="H119" s="28"/>
      <c r="I119" s="29"/>
      <c r="J119" s="29"/>
      <c r="K119" s="29"/>
      <c r="L119" s="29"/>
      <c r="M119" s="24"/>
    </row>
    <row r="120" spans="6:13" s="27" customFormat="1">
      <c r="F120" s="28"/>
      <c r="G120" s="28"/>
      <c r="H120" s="28"/>
      <c r="I120" s="29"/>
      <c r="J120" s="29"/>
      <c r="K120" s="29"/>
      <c r="L120" s="29"/>
      <c r="M120" s="24"/>
    </row>
    <row r="121" spans="6:13" s="27" customFormat="1">
      <c r="F121" s="28"/>
      <c r="G121" s="28"/>
      <c r="H121" s="28"/>
      <c r="I121" s="29"/>
      <c r="J121" s="29"/>
      <c r="K121" s="29"/>
      <c r="L121" s="29"/>
      <c r="M121" s="24"/>
    </row>
    <row r="122" spans="6:13" s="27" customFormat="1">
      <c r="F122" s="28"/>
      <c r="G122" s="28"/>
      <c r="H122" s="28"/>
      <c r="I122" s="29"/>
      <c r="J122" s="29"/>
      <c r="K122" s="29"/>
      <c r="L122" s="29"/>
      <c r="M122" s="24"/>
    </row>
    <row r="123" spans="6:13" s="27" customFormat="1">
      <c r="F123" s="28"/>
      <c r="G123" s="28"/>
      <c r="H123" s="28"/>
      <c r="I123" s="29"/>
      <c r="J123" s="29"/>
      <c r="K123" s="29"/>
      <c r="L123" s="29"/>
      <c r="M123" s="24"/>
    </row>
    <row r="124" spans="6:13" s="27" customFormat="1">
      <c r="F124" s="28"/>
      <c r="G124" s="28"/>
      <c r="H124" s="28"/>
      <c r="I124" s="29"/>
      <c r="J124" s="29"/>
      <c r="K124" s="29"/>
      <c r="L124" s="29"/>
      <c r="M124" s="24"/>
    </row>
    <row r="125" spans="6:13" s="27" customFormat="1">
      <c r="F125" s="28"/>
      <c r="G125" s="28"/>
      <c r="H125" s="28"/>
      <c r="I125" s="29"/>
      <c r="J125" s="29"/>
      <c r="K125" s="29"/>
      <c r="L125" s="29"/>
      <c r="M125" s="24"/>
    </row>
    <row r="126" spans="6:13" s="27" customFormat="1">
      <c r="F126" s="28"/>
      <c r="G126" s="28"/>
      <c r="H126" s="28"/>
      <c r="I126" s="29"/>
      <c r="J126" s="29"/>
      <c r="K126" s="29"/>
      <c r="L126" s="29"/>
      <c r="M126" s="24"/>
    </row>
    <row r="127" spans="6:13" s="27" customFormat="1">
      <c r="F127" s="28"/>
      <c r="G127" s="28"/>
      <c r="H127" s="28"/>
      <c r="I127" s="29"/>
      <c r="J127" s="29"/>
      <c r="K127" s="29"/>
      <c r="L127" s="29"/>
      <c r="M127" s="24"/>
    </row>
    <row r="128" spans="6:13" s="27" customFormat="1">
      <c r="F128" s="28"/>
      <c r="G128" s="28"/>
      <c r="H128" s="28"/>
      <c r="I128" s="29"/>
      <c r="J128" s="29"/>
      <c r="K128" s="29"/>
      <c r="L128" s="29"/>
      <c r="M128" s="24"/>
    </row>
    <row r="129" spans="6:13" s="27" customFormat="1">
      <c r="F129" s="28"/>
      <c r="G129" s="28"/>
      <c r="H129" s="28"/>
      <c r="I129" s="29"/>
      <c r="J129" s="29"/>
      <c r="K129" s="29"/>
      <c r="L129" s="29"/>
      <c r="M129" s="24"/>
    </row>
    <row r="130" spans="6:13" s="27" customFormat="1">
      <c r="F130" s="28"/>
      <c r="G130" s="28"/>
      <c r="H130" s="28"/>
      <c r="I130" s="29"/>
      <c r="J130" s="29"/>
      <c r="K130" s="29"/>
      <c r="L130" s="29"/>
      <c r="M130" s="24"/>
    </row>
    <row r="131" spans="6:13" s="27" customFormat="1">
      <c r="F131" s="28"/>
      <c r="G131" s="28"/>
      <c r="H131" s="28"/>
      <c r="I131" s="29"/>
      <c r="J131" s="29"/>
      <c r="K131" s="29"/>
      <c r="L131" s="29"/>
      <c r="M131" s="24"/>
    </row>
    <row r="132" spans="6:13" s="27" customFormat="1">
      <c r="F132" s="28"/>
      <c r="G132" s="28"/>
      <c r="H132" s="28"/>
      <c r="I132" s="29"/>
      <c r="J132" s="29"/>
      <c r="K132" s="29"/>
      <c r="L132" s="29"/>
      <c r="M132" s="24"/>
    </row>
    <row r="133" spans="6:13" s="27" customFormat="1">
      <c r="F133" s="28"/>
      <c r="G133" s="28"/>
      <c r="H133" s="28"/>
      <c r="I133" s="29"/>
      <c r="J133" s="29"/>
      <c r="K133" s="29"/>
      <c r="L133" s="29"/>
      <c r="M133" s="24"/>
    </row>
    <row r="134" spans="6:13" s="27" customFormat="1">
      <c r="F134" s="28"/>
      <c r="G134" s="28"/>
      <c r="H134" s="28"/>
      <c r="I134" s="29"/>
      <c r="J134" s="29"/>
      <c r="K134" s="29"/>
      <c r="L134" s="29"/>
      <c r="M134" s="24"/>
    </row>
    <row r="135" spans="6:13" s="27" customFormat="1">
      <c r="F135" s="28"/>
      <c r="G135" s="28"/>
      <c r="H135" s="28"/>
      <c r="I135" s="29"/>
      <c r="J135" s="29"/>
      <c r="K135" s="29"/>
      <c r="L135" s="29"/>
      <c r="M135" s="24"/>
    </row>
    <row r="136" spans="6:13" s="27" customFormat="1">
      <c r="F136" s="28"/>
      <c r="G136" s="28"/>
      <c r="H136" s="28"/>
      <c r="I136" s="29"/>
      <c r="J136" s="29"/>
      <c r="K136" s="29"/>
      <c r="L136" s="29"/>
      <c r="M136" s="24"/>
    </row>
    <row r="137" spans="6:13" s="27" customFormat="1">
      <c r="F137" s="28"/>
      <c r="G137" s="28"/>
      <c r="H137" s="28"/>
      <c r="I137" s="29"/>
      <c r="J137" s="29"/>
      <c r="K137" s="29"/>
      <c r="L137" s="29"/>
      <c r="M137" s="24"/>
    </row>
    <row r="138" spans="6:13" s="27" customFormat="1">
      <c r="F138" s="28"/>
      <c r="G138" s="28"/>
      <c r="H138" s="28"/>
      <c r="I138" s="29"/>
      <c r="J138" s="29"/>
      <c r="K138" s="29"/>
      <c r="L138" s="29"/>
      <c r="M138" s="24"/>
    </row>
    <row r="139" spans="6:13" s="27" customFormat="1">
      <c r="F139" s="28"/>
      <c r="G139" s="28"/>
      <c r="H139" s="28"/>
      <c r="I139" s="29"/>
      <c r="J139" s="29"/>
      <c r="K139" s="29"/>
      <c r="L139" s="29"/>
      <c r="M139" s="24"/>
    </row>
    <row r="140" spans="6:13" s="27" customFormat="1">
      <c r="F140" s="28"/>
      <c r="G140" s="28"/>
      <c r="H140" s="28"/>
      <c r="I140" s="29"/>
      <c r="J140" s="29"/>
      <c r="K140" s="29"/>
      <c r="L140" s="29"/>
      <c r="M140" s="24"/>
    </row>
    <row r="141" spans="6:13" s="27" customFormat="1">
      <c r="F141" s="28"/>
      <c r="G141" s="28"/>
      <c r="H141" s="28"/>
      <c r="I141" s="29"/>
      <c r="J141" s="29"/>
      <c r="K141" s="29"/>
      <c r="L141" s="29"/>
      <c r="M141" s="24"/>
    </row>
    <row r="142" spans="6:13" s="27" customFormat="1">
      <c r="F142" s="28"/>
      <c r="G142" s="28"/>
      <c r="H142" s="28"/>
      <c r="I142" s="29"/>
      <c r="J142" s="29"/>
      <c r="K142" s="29"/>
      <c r="L142" s="29"/>
      <c r="M142" s="24"/>
    </row>
    <row r="143" spans="6:13" s="27" customFormat="1">
      <c r="F143" s="28"/>
      <c r="G143" s="28"/>
      <c r="H143" s="28"/>
      <c r="I143" s="29"/>
      <c r="J143" s="29"/>
      <c r="K143" s="29"/>
      <c r="L143" s="29"/>
      <c r="M143" s="24"/>
    </row>
    <row r="144" spans="6:13" s="27" customFormat="1">
      <c r="F144" s="28"/>
      <c r="G144" s="28"/>
      <c r="H144" s="28"/>
      <c r="I144" s="29"/>
      <c r="J144" s="29"/>
      <c r="K144" s="29"/>
      <c r="L144" s="29"/>
      <c r="M144" s="24"/>
    </row>
    <row r="145" spans="6:13" s="27" customFormat="1">
      <c r="F145" s="28"/>
      <c r="G145" s="28"/>
      <c r="H145" s="28"/>
      <c r="I145" s="29"/>
      <c r="J145" s="29"/>
      <c r="K145" s="29"/>
      <c r="L145" s="29"/>
      <c r="M145" s="24"/>
    </row>
    <row r="146" spans="6:13" s="27" customFormat="1">
      <c r="F146" s="28"/>
      <c r="G146" s="28"/>
      <c r="H146" s="28"/>
      <c r="I146" s="29"/>
      <c r="J146" s="29"/>
      <c r="K146" s="29"/>
      <c r="L146" s="29"/>
      <c r="M146" s="24"/>
    </row>
    <row r="147" spans="6:13" s="27" customFormat="1">
      <c r="F147" s="28"/>
      <c r="G147" s="28"/>
      <c r="H147" s="28"/>
      <c r="I147" s="29"/>
      <c r="J147" s="29"/>
      <c r="K147" s="29"/>
      <c r="L147" s="29"/>
      <c r="M147" s="24"/>
    </row>
    <row r="148" spans="6:13" s="27" customFormat="1">
      <c r="F148" s="28"/>
      <c r="G148" s="28"/>
      <c r="H148" s="28"/>
      <c r="I148" s="29"/>
      <c r="J148" s="29"/>
      <c r="K148" s="29"/>
      <c r="L148" s="29"/>
      <c r="M148" s="24"/>
    </row>
    <row r="149" spans="6:13" s="27" customFormat="1">
      <c r="F149" s="28"/>
      <c r="G149" s="28"/>
      <c r="H149" s="28"/>
      <c r="I149" s="29"/>
      <c r="J149" s="29"/>
      <c r="K149" s="29"/>
      <c r="L149" s="29"/>
      <c r="M149" s="24"/>
    </row>
    <row r="150" spans="6:13" s="27" customFormat="1">
      <c r="F150" s="28"/>
      <c r="G150" s="28"/>
      <c r="H150" s="28"/>
      <c r="I150" s="29"/>
      <c r="J150" s="29"/>
      <c r="K150" s="29"/>
      <c r="L150" s="29"/>
      <c r="M150" s="24"/>
    </row>
    <row r="151" spans="6:13" s="27" customFormat="1">
      <c r="F151" s="28"/>
      <c r="G151" s="28"/>
      <c r="H151" s="28"/>
      <c r="I151" s="29"/>
      <c r="J151" s="29"/>
      <c r="K151" s="29"/>
      <c r="L151" s="29"/>
      <c r="M151" s="24"/>
    </row>
    <row r="152" spans="6:13" s="27" customFormat="1">
      <c r="F152" s="28"/>
      <c r="G152" s="28"/>
      <c r="H152" s="28"/>
      <c r="I152" s="29"/>
      <c r="J152" s="29"/>
      <c r="K152" s="29"/>
      <c r="L152" s="29"/>
      <c r="M152" s="24"/>
    </row>
    <row r="153" spans="6:13" s="27" customFormat="1">
      <c r="F153" s="28"/>
      <c r="G153" s="28"/>
      <c r="H153" s="28"/>
      <c r="I153" s="29"/>
      <c r="J153" s="29"/>
      <c r="K153" s="29"/>
      <c r="L153" s="29"/>
      <c r="M153" s="24"/>
    </row>
    <row r="154" spans="6:13" s="27" customFormat="1">
      <c r="F154" s="28"/>
      <c r="G154" s="28"/>
      <c r="H154" s="28"/>
      <c r="I154" s="29"/>
      <c r="J154" s="29"/>
      <c r="K154" s="29"/>
      <c r="L154" s="29"/>
      <c r="M154" s="24"/>
    </row>
    <row r="155" spans="6:13" s="27" customFormat="1">
      <c r="F155" s="28"/>
      <c r="G155" s="28"/>
      <c r="H155" s="28"/>
      <c r="I155" s="29"/>
      <c r="J155" s="29"/>
      <c r="K155" s="29"/>
      <c r="L155" s="29"/>
      <c r="M155" s="24"/>
    </row>
    <row r="156" spans="6:13" s="27" customFormat="1">
      <c r="F156" s="28"/>
      <c r="G156" s="28"/>
      <c r="H156" s="28"/>
      <c r="I156" s="29"/>
      <c r="J156" s="29"/>
      <c r="K156" s="29"/>
      <c r="L156" s="29"/>
      <c r="M156" s="24"/>
    </row>
    <row r="157" spans="6:13" s="27" customFormat="1">
      <c r="F157" s="28"/>
      <c r="G157" s="28"/>
      <c r="H157" s="28"/>
      <c r="I157" s="29"/>
      <c r="J157" s="29"/>
      <c r="K157" s="29"/>
      <c r="L157" s="29"/>
      <c r="M157" s="24"/>
    </row>
    <row r="158" spans="6:13" s="27" customFormat="1">
      <c r="F158" s="28"/>
      <c r="G158" s="28"/>
      <c r="H158" s="28"/>
      <c r="I158" s="29"/>
      <c r="J158" s="29"/>
      <c r="K158" s="29"/>
      <c r="L158" s="29"/>
      <c r="M158" s="24"/>
    </row>
    <row r="159" spans="6:13" s="27" customFormat="1">
      <c r="F159" s="28"/>
      <c r="G159" s="28"/>
      <c r="H159" s="28"/>
      <c r="I159" s="29"/>
      <c r="J159" s="29"/>
      <c r="K159" s="29"/>
      <c r="L159" s="29"/>
      <c r="M159" s="24"/>
    </row>
    <row r="160" spans="6:13" s="27" customFormat="1">
      <c r="F160" s="28"/>
      <c r="G160" s="28"/>
      <c r="H160" s="28"/>
      <c r="I160" s="29"/>
      <c r="J160" s="29"/>
      <c r="K160" s="29"/>
      <c r="L160" s="29"/>
      <c r="M160" s="24"/>
    </row>
    <row r="161" spans="6:13" s="27" customFormat="1">
      <c r="F161" s="28"/>
      <c r="G161" s="28"/>
      <c r="H161" s="28"/>
      <c r="I161" s="29"/>
      <c r="J161" s="29"/>
      <c r="K161" s="29"/>
      <c r="L161" s="29"/>
      <c r="M161" s="24"/>
    </row>
    <row r="162" spans="6:13" s="27" customFormat="1">
      <c r="F162" s="28"/>
      <c r="G162" s="28"/>
      <c r="H162" s="28"/>
      <c r="I162" s="29"/>
      <c r="J162" s="29"/>
      <c r="K162" s="29"/>
      <c r="L162" s="29"/>
      <c r="M162" s="24"/>
    </row>
    <row r="163" spans="6:13" s="27" customFormat="1">
      <c r="F163" s="28"/>
      <c r="G163" s="28"/>
      <c r="H163" s="28"/>
      <c r="I163" s="29"/>
      <c r="J163" s="29"/>
      <c r="K163" s="29"/>
      <c r="L163" s="29"/>
      <c r="M163" s="24"/>
    </row>
    <row r="164" spans="6:13" s="27" customFormat="1">
      <c r="F164" s="28"/>
      <c r="G164" s="28"/>
      <c r="H164" s="28"/>
      <c r="I164" s="29"/>
      <c r="J164" s="29"/>
      <c r="K164" s="29"/>
      <c r="L164" s="29"/>
      <c r="M164" s="24"/>
    </row>
    <row r="165" spans="6:13" s="27" customFormat="1">
      <c r="F165" s="28"/>
      <c r="G165" s="28"/>
      <c r="H165" s="28"/>
      <c r="I165" s="29"/>
      <c r="J165" s="29"/>
      <c r="K165" s="29"/>
      <c r="L165" s="29"/>
      <c r="M165" s="24"/>
    </row>
    <row r="166" spans="6:13" s="27" customFormat="1">
      <c r="F166" s="28"/>
      <c r="G166" s="28"/>
      <c r="H166" s="28"/>
      <c r="I166" s="29"/>
      <c r="J166" s="29"/>
      <c r="K166" s="29"/>
      <c r="L166" s="29"/>
      <c r="M166" s="24"/>
    </row>
    <row r="167" spans="6:13" s="27" customFormat="1">
      <c r="F167" s="28"/>
      <c r="G167" s="28"/>
      <c r="H167" s="28"/>
      <c r="I167" s="29"/>
      <c r="J167" s="29"/>
      <c r="K167" s="29"/>
      <c r="L167" s="29"/>
      <c r="M167" s="24"/>
    </row>
    <row r="168" spans="6:13" s="27" customFormat="1">
      <c r="F168" s="28"/>
      <c r="G168" s="28"/>
      <c r="H168" s="28"/>
      <c r="I168" s="29"/>
      <c r="J168" s="29"/>
      <c r="K168" s="29"/>
      <c r="L168" s="29"/>
      <c r="M168" s="24"/>
    </row>
    <row r="169" spans="6:13" s="27" customFormat="1">
      <c r="F169" s="28"/>
      <c r="G169" s="28"/>
      <c r="H169" s="28"/>
      <c r="I169" s="29"/>
      <c r="J169" s="29"/>
      <c r="K169" s="29"/>
      <c r="L169" s="29"/>
      <c r="M169" s="24"/>
    </row>
    <row r="170" spans="6:13" s="27" customFormat="1">
      <c r="F170" s="28"/>
      <c r="G170" s="28"/>
      <c r="H170" s="28"/>
      <c r="I170" s="29"/>
      <c r="J170" s="29"/>
      <c r="K170" s="29"/>
      <c r="L170" s="29"/>
      <c r="M170" s="24"/>
    </row>
    <row r="171" spans="6:13" s="27" customFormat="1">
      <c r="F171" s="28"/>
      <c r="G171" s="28"/>
      <c r="H171" s="28"/>
      <c r="I171" s="29"/>
      <c r="J171" s="29"/>
      <c r="K171" s="29"/>
      <c r="L171" s="29"/>
      <c r="M171" s="24"/>
    </row>
    <row r="172" spans="6:13" s="27" customFormat="1">
      <c r="F172" s="28"/>
      <c r="G172" s="28"/>
      <c r="H172" s="28"/>
      <c r="I172" s="29"/>
      <c r="J172" s="29"/>
      <c r="K172" s="29"/>
      <c r="L172" s="29"/>
      <c r="M172" s="24"/>
    </row>
    <row r="173" spans="6:13" s="27" customFormat="1">
      <c r="F173" s="28"/>
      <c r="G173" s="28"/>
      <c r="H173" s="28"/>
      <c r="I173" s="29"/>
      <c r="J173" s="29"/>
      <c r="K173" s="29"/>
      <c r="L173" s="29"/>
      <c r="M173" s="24"/>
    </row>
    <row r="174" spans="6:13" s="27" customFormat="1">
      <c r="F174" s="28"/>
      <c r="G174" s="28"/>
      <c r="H174" s="28"/>
      <c r="I174" s="29"/>
      <c r="J174" s="29"/>
      <c r="K174" s="29"/>
      <c r="L174" s="29"/>
      <c r="M174" s="24"/>
    </row>
    <row r="175" spans="6:13" s="27" customFormat="1">
      <c r="F175" s="28"/>
      <c r="G175" s="28"/>
      <c r="H175" s="28"/>
      <c r="I175" s="29"/>
      <c r="J175" s="29"/>
      <c r="K175" s="29"/>
      <c r="L175" s="29"/>
      <c r="M175" s="24"/>
    </row>
    <row r="176" spans="6:13" s="27" customFormat="1">
      <c r="F176" s="28"/>
      <c r="G176" s="28"/>
      <c r="H176" s="28"/>
      <c r="I176" s="29"/>
      <c r="J176" s="29"/>
      <c r="K176" s="29"/>
      <c r="L176" s="29"/>
      <c r="M176" s="24"/>
    </row>
    <row r="177" spans="6:13" s="27" customFormat="1">
      <c r="F177" s="28"/>
      <c r="G177" s="28"/>
      <c r="H177" s="28"/>
      <c r="I177" s="29"/>
      <c r="J177" s="29"/>
      <c r="K177" s="29"/>
      <c r="L177" s="29"/>
      <c r="M177" s="24"/>
    </row>
    <row r="178" spans="6:13" s="27" customFormat="1">
      <c r="F178" s="28"/>
      <c r="G178" s="28"/>
      <c r="H178" s="28"/>
      <c r="I178" s="29"/>
      <c r="J178" s="29"/>
      <c r="K178" s="29"/>
      <c r="L178" s="29"/>
      <c r="M178" s="24"/>
    </row>
    <row r="179" spans="6:13" s="27" customFormat="1">
      <c r="F179" s="28"/>
      <c r="G179" s="28"/>
      <c r="H179" s="28"/>
      <c r="I179" s="29"/>
      <c r="J179" s="29"/>
      <c r="K179" s="29"/>
      <c r="L179" s="29"/>
      <c r="M179" s="24"/>
    </row>
    <row r="180" spans="6:13" s="27" customFormat="1">
      <c r="F180" s="28"/>
      <c r="G180" s="28"/>
      <c r="H180" s="28"/>
      <c r="I180" s="29"/>
      <c r="J180" s="29"/>
      <c r="K180" s="29"/>
      <c r="L180" s="29"/>
      <c r="M180" s="24"/>
    </row>
    <row r="181" spans="6:13" s="27" customFormat="1">
      <c r="F181" s="28"/>
      <c r="G181" s="28"/>
      <c r="H181" s="28"/>
      <c r="I181" s="29"/>
      <c r="J181" s="29"/>
      <c r="K181" s="29"/>
      <c r="L181" s="29"/>
      <c r="M181" s="24"/>
    </row>
    <row r="182" spans="6:13" s="27" customFormat="1">
      <c r="F182" s="28"/>
      <c r="G182" s="28"/>
      <c r="H182" s="28"/>
      <c r="I182" s="29"/>
      <c r="J182" s="29"/>
      <c r="K182" s="29"/>
      <c r="L182" s="29"/>
      <c r="M182" s="24"/>
    </row>
    <row r="183" spans="6:13" s="27" customFormat="1">
      <c r="F183" s="28"/>
      <c r="G183" s="28"/>
      <c r="H183" s="28"/>
      <c r="I183" s="29"/>
      <c r="J183" s="29"/>
      <c r="K183" s="29"/>
      <c r="L183" s="29"/>
      <c r="M183" s="24"/>
    </row>
    <row r="184" spans="6:13" s="27" customFormat="1">
      <c r="F184" s="28"/>
      <c r="G184" s="28"/>
      <c r="H184" s="28"/>
      <c r="I184" s="29"/>
      <c r="J184" s="29"/>
      <c r="K184" s="29"/>
      <c r="L184" s="29"/>
      <c r="M184" s="24"/>
    </row>
    <row r="185" spans="6:13" s="27" customFormat="1">
      <c r="F185" s="28"/>
      <c r="G185" s="28"/>
      <c r="H185" s="28"/>
      <c r="I185" s="29"/>
      <c r="J185" s="29"/>
      <c r="K185" s="29"/>
      <c r="L185" s="29"/>
      <c r="M185" s="24"/>
    </row>
    <row r="186" spans="6:13" s="27" customFormat="1">
      <c r="F186" s="28"/>
      <c r="G186" s="28"/>
      <c r="H186" s="28"/>
      <c r="I186" s="29"/>
      <c r="J186" s="29"/>
      <c r="K186" s="29"/>
      <c r="L186" s="29"/>
      <c r="M186" s="24"/>
    </row>
    <row r="187" spans="6:13" s="27" customFormat="1">
      <c r="F187" s="28"/>
      <c r="G187" s="28"/>
      <c r="H187" s="28"/>
      <c r="I187" s="29"/>
      <c r="J187" s="29"/>
      <c r="K187" s="29"/>
      <c r="L187" s="29"/>
      <c r="M187" s="24"/>
    </row>
    <row r="188" spans="6:13" s="27" customFormat="1">
      <c r="F188" s="28"/>
      <c r="G188" s="28"/>
      <c r="H188" s="28"/>
      <c r="I188" s="29"/>
      <c r="J188" s="29"/>
      <c r="K188" s="29"/>
      <c r="L188" s="29"/>
      <c r="M188" s="24"/>
    </row>
    <row r="189" spans="6:13" s="27" customFormat="1">
      <c r="F189" s="28"/>
      <c r="G189" s="28"/>
      <c r="H189" s="28"/>
      <c r="I189" s="29"/>
      <c r="J189" s="29"/>
      <c r="K189" s="29"/>
      <c r="L189" s="29"/>
      <c r="M189" s="24"/>
    </row>
    <row r="190" spans="6:13" s="27" customFormat="1">
      <c r="F190" s="28"/>
      <c r="G190" s="28"/>
      <c r="H190" s="28"/>
      <c r="I190" s="29"/>
      <c r="J190" s="29"/>
      <c r="K190" s="29"/>
      <c r="L190" s="29"/>
      <c r="M190" s="24"/>
    </row>
    <row r="191" spans="6:13" s="27" customFormat="1">
      <c r="F191" s="28"/>
      <c r="G191" s="28"/>
      <c r="H191" s="28"/>
      <c r="I191" s="29"/>
      <c r="J191" s="29"/>
      <c r="K191" s="29"/>
      <c r="L191" s="29"/>
      <c r="M191" s="24"/>
    </row>
    <row r="192" spans="6:13" s="27" customFormat="1">
      <c r="F192" s="28"/>
      <c r="G192" s="28"/>
      <c r="H192" s="28"/>
      <c r="I192" s="29"/>
      <c r="J192" s="29"/>
      <c r="K192" s="29"/>
      <c r="L192" s="29"/>
      <c r="M192" s="24"/>
    </row>
    <row r="193" spans="6:13" s="27" customFormat="1">
      <c r="F193" s="28"/>
      <c r="G193" s="28"/>
      <c r="H193" s="28"/>
      <c r="I193" s="29"/>
      <c r="J193" s="29"/>
      <c r="K193" s="29"/>
      <c r="L193" s="29"/>
      <c r="M193" s="24"/>
    </row>
    <row r="194" spans="6:13" s="27" customFormat="1">
      <c r="F194" s="28"/>
      <c r="G194" s="28"/>
      <c r="H194" s="28"/>
      <c r="I194" s="29"/>
      <c r="J194" s="29"/>
      <c r="K194" s="29"/>
      <c r="L194" s="29"/>
      <c r="M194" s="24"/>
    </row>
    <row r="195" spans="6:13" s="27" customFormat="1">
      <c r="F195" s="28"/>
      <c r="G195" s="28"/>
      <c r="H195" s="28"/>
      <c r="I195" s="29"/>
      <c r="J195" s="29"/>
      <c r="K195" s="29"/>
      <c r="L195" s="29"/>
      <c r="M195" s="24"/>
    </row>
    <row r="196" spans="6:13" s="27" customFormat="1">
      <c r="F196" s="28"/>
      <c r="G196" s="28"/>
      <c r="H196" s="28"/>
      <c r="I196" s="29"/>
      <c r="J196" s="29"/>
      <c r="K196" s="29"/>
      <c r="L196" s="29"/>
      <c r="M196" s="24"/>
    </row>
    <row r="197" spans="6:13" s="27" customFormat="1">
      <c r="F197" s="28"/>
      <c r="G197" s="28"/>
      <c r="H197" s="28"/>
      <c r="I197" s="29"/>
      <c r="J197" s="29"/>
      <c r="K197" s="29"/>
      <c r="L197" s="29"/>
      <c r="M197" s="24"/>
    </row>
    <row r="198" spans="6:13" s="27" customFormat="1">
      <c r="F198" s="28"/>
      <c r="G198" s="28"/>
      <c r="H198" s="28"/>
      <c r="I198" s="29"/>
      <c r="J198" s="29"/>
      <c r="K198" s="29"/>
      <c r="L198" s="29"/>
      <c r="M198" s="24"/>
    </row>
    <row r="199" spans="6:13" s="27" customFormat="1">
      <c r="F199" s="28"/>
      <c r="G199" s="28"/>
      <c r="H199" s="28"/>
      <c r="I199" s="29"/>
      <c r="J199" s="29"/>
      <c r="K199" s="29"/>
      <c r="L199" s="29"/>
      <c r="M199" s="24"/>
    </row>
    <row r="200" spans="6:13" s="27" customFormat="1">
      <c r="F200" s="28"/>
      <c r="G200" s="28"/>
      <c r="H200" s="28"/>
      <c r="I200" s="29"/>
      <c r="J200" s="29"/>
      <c r="K200" s="29"/>
      <c r="L200" s="29"/>
      <c r="M200" s="24"/>
    </row>
    <row r="201" spans="6:13" s="27" customFormat="1">
      <c r="F201" s="28"/>
      <c r="G201" s="28"/>
      <c r="H201" s="28"/>
      <c r="I201" s="29"/>
      <c r="J201" s="29"/>
      <c r="K201" s="29"/>
      <c r="L201" s="29"/>
      <c r="M201" s="24"/>
    </row>
    <row r="202" spans="6:13" s="27" customFormat="1">
      <c r="F202" s="28"/>
      <c r="G202" s="28"/>
      <c r="H202" s="28"/>
      <c r="I202" s="29"/>
      <c r="J202" s="29"/>
      <c r="K202" s="29"/>
      <c r="L202" s="29"/>
      <c r="M202" s="24"/>
    </row>
    <row r="203" spans="6:13" s="27" customFormat="1">
      <c r="F203" s="28"/>
      <c r="G203" s="28"/>
      <c r="H203" s="28"/>
      <c r="I203" s="29"/>
      <c r="J203" s="29"/>
      <c r="K203" s="29"/>
      <c r="L203" s="29"/>
      <c r="M203" s="24"/>
    </row>
    <row r="204" spans="6:13" s="27" customFormat="1">
      <c r="F204" s="28"/>
      <c r="G204" s="28"/>
      <c r="H204" s="28"/>
      <c r="I204" s="29"/>
      <c r="J204" s="29"/>
      <c r="K204" s="29"/>
      <c r="L204" s="29"/>
      <c r="M204" s="24"/>
    </row>
    <row r="205" spans="6:13" s="27" customFormat="1">
      <c r="F205" s="28"/>
      <c r="G205" s="28"/>
      <c r="H205" s="28"/>
      <c r="I205" s="29"/>
      <c r="J205" s="29"/>
      <c r="K205" s="29"/>
      <c r="L205" s="29"/>
      <c r="M205" s="24"/>
    </row>
    <row r="206" spans="6:13" s="27" customFormat="1">
      <c r="F206" s="28"/>
      <c r="G206" s="28"/>
      <c r="H206" s="28"/>
      <c r="I206" s="29"/>
      <c r="J206" s="29"/>
      <c r="K206" s="29"/>
      <c r="L206" s="29"/>
      <c r="M206" s="24"/>
    </row>
    <row r="207" spans="6:13" s="27" customFormat="1">
      <c r="F207" s="28"/>
      <c r="G207" s="28"/>
      <c r="H207" s="28"/>
      <c r="I207" s="29"/>
      <c r="J207" s="29"/>
      <c r="K207" s="29"/>
      <c r="L207" s="29"/>
      <c r="M207" s="24"/>
    </row>
    <row r="208" spans="6:13" s="27" customFormat="1">
      <c r="F208" s="28"/>
      <c r="G208" s="28"/>
      <c r="H208" s="28"/>
      <c r="I208" s="29"/>
      <c r="J208" s="29"/>
      <c r="K208" s="29"/>
      <c r="L208" s="29"/>
      <c r="M208" s="24"/>
    </row>
    <row r="209" spans="6:13" s="27" customFormat="1">
      <c r="F209" s="28"/>
      <c r="G209" s="28"/>
      <c r="H209" s="28"/>
      <c r="I209" s="29"/>
      <c r="J209" s="29"/>
      <c r="K209" s="29"/>
      <c r="L209" s="29"/>
      <c r="M209" s="24"/>
    </row>
    <row r="210" spans="6:13" s="27" customFormat="1">
      <c r="F210" s="28"/>
      <c r="G210" s="28"/>
      <c r="H210" s="28"/>
      <c r="I210" s="29"/>
      <c r="J210" s="29"/>
      <c r="K210" s="29"/>
      <c r="L210" s="29"/>
      <c r="M210" s="24"/>
    </row>
    <row r="211" spans="6:13" s="27" customFormat="1">
      <c r="F211" s="28"/>
      <c r="G211" s="28"/>
      <c r="H211" s="28"/>
      <c r="I211" s="29"/>
      <c r="J211" s="29"/>
      <c r="K211" s="29"/>
      <c r="L211" s="29"/>
      <c r="M211" s="24"/>
    </row>
    <row r="212" spans="6:13" s="27" customFormat="1">
      <c r="F212" s="28"/>
      <c r="G212" s="28"/>
      <c r="H212" s="28"/>
      <c r="I212" s="29"/>
      <c r="J212" s="29"/>
      <c r="K212" s="29"/>
      <c r="L212" s="29"/>
      <c r="M212" s="24"/>
    </row>
    <row r="213" spans="6:13" s="27" customFormat="1">
      <c r="F213" s="28"/>
      <c r="G213" s="28"/>
      <c r="H213" s="28"/>
      <c r="I213" s="29"/>
      <c r="J213" s="29"/>
      <c r="K213" s="29"/>
      <c r="L213" s="29"/>
      <c r="M213" s="24"/>
    </row>
    <row r="214" spans="6:13" s="27" customFormat="1">
      <c r="F214" s="28"/>
      <c r="G214" s="28"/>
      <c r="H214" s="28"/>
      <c r="I214" s="29"/>
      <c r="J214" s="29"/>
      <c r="K214" s="29"/>
      <c r="L214" s="29"/>
      <c r="M214" s="24"/>
    </row>
    <row r="215" spans="6:13" s="27" customFormat="1">
      <c r="F215" s="28"/>
      <c r="G215" s="28"/>
      <c r="H215" s="28"/>
      <c r="I215" s="29"/>
      <c r="J215" s="29"/>
      <c r="K215" s="29"/>
      <c r="L215" s="29"/>
      <c r="M215" s="24"/>
    </row>
    <row r="216" spans="6:13" s="27" customFormat="1">
      <c r="F216" s="28"/>
      <c r="G216" s="28"/>
      <c r="H216" s="28"/>
      <c r="I216" s="29"/>
      <c r="J216" s="29"/>
      <c r="K216" s="29"/>
      <c r="L216" s="29"/>
      <c r="M216" s="24"/>
    </row>
    <row r="217" spans="6:13" s="27" customFormat="1">
      <c r="F217" s="28"/>
      <c r="G217" s="28"/>
      <c r="H217" s="28"/>
      <c r="I217" s="29"/>
      <c r="J217" s="29"/>
      <c r="K217" s="29"/>
      <c r="L217" s="29"/>
      <c r="M217" s="24"/>
    </row>
    <row r="218" spans="6:13" s="27" customFormat="1">
      <c r="F218" s="28"/>
      <c r="G218" s="28"/>
      <c r="H218" s="28"/>
      <c r="I218" s="29"/>
      <c r="J218" s="29"/>
      <c r="K218" s="29"/>
      <c r="L218" s="29"/>
      <c r="M218" s="24"/>
    </row>
    <row r="219" spans="6:13" s="27" customFormat="1">
      <c r="F219" s="28"/>
      <c r="G219" s="28"/>
      <c r="H219" s="28"/>
      <c r="I219" s="29"/>
      <c r="J219" s="29"/>
      <c r="K219" s="29"/>
      <c r="L219" s="29"/>
      <c r="M219" s="24"/>
    </row>
    <row r="220" spans="6:13" s="27" customFormat="1">
      <c r="F220" s="28"/>
      <c r="G220" s="28"/>
      <c r="H220" s="28"/>
      <c r="I220" s="29"/>
      <c r="J220" s="29"/>
      <c r="K220" s="29"/>
      <c r="L220" s="29"/>
      <c r="M220" s="24"/>
    </row>
    <row r="221" spans="6:13" s="27" customFormat="1">
      <c r="F221" s="28"/>
      <c r="G221" s="28"/>
      <c r="H221" s="28"/>
      <c r="I221" s="29"/>
      <c r="J221" s="29"/>
      <c r="K221" s="29"/>
      <c r="L221" s="29"/>
      <c r="M221" s="24"/>
    </row>
    <row r="222" spans="6:13" s="27" customFormat="1">
      <c r="F222" s="28"/>
      <c r="G222" s="28"/>
      <c r="H222" s="28"/>
      <c r="I222" s="29"/>
      <c r="J222" s="29"/>
      <c r="K222" s="29"/>
      <c r="L222" s="29"/>
      <c r="M222" s="24"/>
    </row>
    <row r="223" spans="6:13" s="27" customFormat="1">
      <c r="F223" s="28"/>
      <c r="G223" s="28"/>
      <c r="H223" s="28"/>
      <c r="I223" s="29"/>
      <c r="J223" s="29"/>
      <c r="K223" s="29"/>
      <c r="L223" s="29"/>
      <c r="M223" s="24"/>
    </row>
    <row r="224" spans="6:13" s="27" customFormat="1">
      <c r="F224" s="28"/>
      <c r="G224" s="28"/>
      <c r="H224" s="28"/>
      <c r="I224" s="29"/>
      <c r="J224" s="29"/>
      <c r="K224" s="29"/>
      <c r="L224" s="29"/>
      <c r="M224" s="24"/>
    </row>
    <row r="225" spans="6:13" s="27" customFormat="1">
      <c r="F225" s="28"/>
      <c r="G225" s="28"/>
      <c r="H225" s="28"/>
      <c r="I225" s="29"/>
      <c r="J225" s="29"/>
      <c r="K225" s="29"/>
      <c r="L225" s="29"/>
      <c r="M225" s="24"/>
    </row>
    <row r="226" spans="6:13" s="27" customFormat="1">
      <c r="F226" s="28"/>
      <c r="G226" s="28"/>
      <c r="H226" s="28"/>
      <c r="I226" s="29"/>
      <c r="J226" s="29"/>
      <c r="K226" s="29"/>
      <c r="L226" s="29"/>
      <c r="M226" s="24"/>
    </row>
    <row r="227" spans="6:13" s="27" customFormat="1">
      <c r="F227" s="28"/>
      <c r="G227" s="28"/>
      <c r="H227" s="28"/>
      <c r="I227" s="29"/>
      <c r="J227" s="29"/>
      <c r="K227" s="29"/>
      <c r="L227" s="29"/>
      <c r="M227" s="24"/>
    </row>
    <row r="228" spans="6:13" s="27" customFormat="1">
      <c r="F228" s="28"/>
      <c r="G228" s="28"/>
      <c r="H228" s="28"/>
      <c r="I228" s="29"/>
      <c r="J228" s="29"/>
      <c r="K228" s="29"/>
      <c r="L228" s="29"/>
      <c r="M228" s="24"/>
    </row>
    <row r="229" spans="6:13" s="27" customFormat="1">
      <c r="F229" s="28"/>
      <c r="G229" s="28"/>
      <c r="H229" s="28"/>
      <c r="I229" s="29"/>
      <c r="J229" s="29"/>
      <c r="K229" s="29"/>
      <c r="L229" s="29"/>
      <c r="M229" s="24"/>
    </row>
    <row r="230" spans="6:13" s="27" customFormat="1">
      <c r="F230" s="28"/>
      <c r="G230" s="28"/>
      <c r="H230" s="28"/>
      <c r="I230" s="29"/>
      <c r="J230" s="29"/>
      <c r="K230" s="29"/>
      <c r="L230" s="29"/>
      <c r="M230" s="24"/>
    </row>
    <row r="231" spans="6:13" s="27" customFormat="1">
      <c r="F231" s="28"/>
      <c r="G231" s="28"/>
      <c r="H231" s="28"/>
      <c r="I231" s="29"/>
      <c r="J231" s="29"/>
      <c r="K231" s="29"/>
      <c r="L231" s="29"/>
      <c r="M231" s="24"/>
    </row>
    <row r="232" spans="6:13" s="27" customFormat="1">
      <c r="F232" s="28"/>
      <c r="G232" s="28"/>
      <c r="H232" s="28"/>
      <c r="I232" s="29"/>
      <c r="J232" s="29"/>
      <c r="K232" s="29"/>
      <c r="L232" s="29"/>
      <c r="M232" s="24"/>
    </row>
    <row r="233" spans="6:13" s="27" customFormat="1">
      <c r="F233" s="28"/>
      <c r="G233" s="28"/>
      <c r="H233" s="28"/>
      <c r="I233" s="29"/>
      <c r="J233" s="29"/>
      <c r="K233" s="29"/>
      <c r="L233" s="29"/>
      <c r="M233" s="24"/>
    </row>
    <row r="234" spans="6:13" s="27" customFormat="1">
      <c r="F234" s="28"/>
      <c r="G234" s="28"/>
      <c r="H234" s="28"/>
      <c r="I234" s="29"/>
      <c r="J234" s="29"/>
      <c r="K234" s="29"/>
      <c r="L234" s="29"/>
      <c r="M234" s="24"/>
    </row>
    <row r="235" spans="6:13" s="27" customFormat="1">
      <c r="F235" s="28"/>
      <c r="G235" s="28"/>
      <c r="H235" s="28"/>
      <c r="I235" s="29"/>
      <c r="J235" s="29"/>
      <c r="K235" s="29"/>
      <c r="L235" s="29"/>
      <c r="M235" s="24"/>
    </row>
    <row r="236" spans="6:13" s="27" customFormat="1">
      <c r="F236" s="28"/>
      <c r="G236" s="28"/>
      <c r="H236" s="28"/>
      <c r="I236" s="29"/>
      <c r="J236" s="29"/>
      <c r="K236" s="29"/>
      <c r="L236" s="29"/>
      <c r="M236" s="24"/>
    </row>
    <row r="237" spans="6:13" s="27" customFormat="1">
      <c r="F237" s="28"/>
      <c r="G237" s="28"/>
      <c r="H237" s="28"/>
      <c r="I237" s="29"/>
      <c r="J237" s="29"/>
      <c r="K237" s="29"/>
      <c r="L237" s="29"/>
      <c r="M237" s="24"/>
    </row>
    <row r="238" spans="6:13" s="27" customFormat="1">
      <c r="F238" s="28"/>
      <c r="G238" s="28"/>
      <c r="H238" s="28"/>
      <c r="I238" s="29"/>
      <c r="J238" s="29"/>
      <c r="K238" s="29"/>
      <c r="L238" s="29"/>
      <c r="M238" s="24"/>
    </row>
    <row r="239" spans="6:13" s="27" customFormat="1">
      <c r="F239" s="28"/>
      <c r="G239" s="28"/>
      <c r="H239" s="28"/>
      <c r="I239" s="29"/>
      <c r="J239" s="29"/>
      <c r="K239" s="29"/>
      <c r="L239" s="29"/>
      <c r="M239" s="24"/>
    </row>
    <row r="240" spans="6:13" s="27" customFormat="1">
      <c r="F240" s="28"/>
      <c r="G240" s="28"/>
      <c r="H240" s="28"/>
      <c r="I240" s="29"/>
      <c r="J240" s="29"/>
      <c r="K240" s="29"/>
      <c r="L240" s="29"/>
      <c r="M240" s="24"/>
    </row>
    <row r="241" spans="6:13" s="27" customFormat="1">
      <c r="F241" s="28"/>
      <c r="G241" s="28"/>
      <c r="H241" s="28"/>
      <c r="I241" s="29"/>
      <c r="J241" s="29"/>
      <c r="K241" s="29"/>
      <c r="L241" s="29"/>
      <c r="M241" s="24"/>
    </row>
    <row r="242" spans="6:13" s="27" customFormat="1">
      <c r="F242" s="28"/>
      <c r="G242" s="28"/>
      <c r="H242" s="28"/>
      <c r="I242" s="29"/>
      <c r="J242" s="29"/>
      <c r="K242" s="29"/>
      <c r="L242" s="29"/>
      <c r="M242" s="24"/>
    </row>
    <row r="243" spans="6:13" s="27" customFormat="1">
      <c r="F243" s="28"/>
      <c r="G243" s="28"/>
      <c r="H243" s="28"/>
      <c r="I243" s="29"/>
      <c r="J243" s="29"/>
      <c r="K243" s="29"/>
      <c r="L243" s="29"/>
      <c r="M243" s="24"/>
    </row>
    <row r="244" spans="6:13" s="27" customFormat="1">
      <c r="F244" s="28"/>
      <c r="G244" s="28"/>
      <c r="H244" s="28"/>
      <c r="I244" s="29"/>
      <c r="J244" s="29"/>
      <c r="K244" s="29"/>
      <c r="L244" s="29"/>
      <c r="M244" s="24"/>
    </row>
    <row r="245" spans="6:13" s="27" customFormat="1">
      <c r="F245" s="28"/>
      <c r="G245" s="28"/>
      <c r="H245" s="28"/>
      <c r="I245" s="29"/>
      <c r="J245" s="29"/>
      <c r="K245" s="29"/>
      <c r="L245" s="29"/>
      <c r="M245" s="24"/>
    </row>
    <row r="246" spans="6:13" s="27" customFormat="1">
      <c r="F246" s="28"/>
      <c r="G246" s="28"/>
      <c r="H246" s="28"/>
      <c r="I246" s="29"/>
      <c r="J246" s="29"/>
      <c r="K246" s="29"/>
      <c r="L246" s="29"/>
      <c r="M246" s="24"/>
    </row>
    <row r="247" spans="6:13" s="27" customFormat="1">
      <c r="F247" s="28"/>
      <c r="G247" s="28"/>
      <c r="H247" s="28"/>
      <c r="I247" s="29"/>
      <c r="J247" s="29"/>
      <c r="K247" s="29"/>
      <c r="L247" s="29"/>
      <c r="M247" s="24"/>
    </row>
    <row r="248" spans="6:13" s="27" customFormat="1">
      <c r="F248" s="28"/>
      <c r="G248" s="28"/>
      <c r="H248" s="28"/>
      <c r="I248" s="29"/>
      <c r="J248" s="29"/>
      <c r="K248" s="29"/>
      <c r="L248" s="29"/>
      <c r="M248" s="24"/>
    </row>
    <row r="249" spans="6:13" s="27" customFormat="1">
      <c r="F249" s="28"/>
      <c r="G249" s="28"/>
      <c r="H249" s="28"/>
      <c r="I249" s="29"/>
      <c r="J249" s="29"/>
      <c r="K249" s="29"/>
      <c r="L249" s="29"/>
      <c r="M249" s="24"/>
    </row>
    <row r="250" spans="6:13" s="27" customFormat="1">
      <c r="F250" s="28"/>
      <c r="G250" s="28"/>
      <c r="H250" s="28"/>
      <c r="I250" s="29"/>
      <c r="J250" s="29"/>
      <c r="K250" s="29"/>
      <c r="L250" s="29"/>
      <c r="M250" s="24"/>
    </row>
    <row r="251" spans="6:13" s="27" customFormat="1">
      <c r="F251" s="28"/>
      <c r="G251" s="28"/>
      <c r="H251" s="28"/>
      <c r="I251" s="29"/>
      <c r="J251" s="29"/>
      <c r="K251" s="29"/>
      <c r="L251" s="29"/>
      <c r="M251" s="24"/>
    </row>
    <row r="252" spans="6:13" s="27" customFormat="1">
      <c r="F252" s="28"/>
      <c r="G252" s="28"/>
      <c r="H252" s="28"/>
      <c r="I252" s="29"/>
      <c r="J252" s="29"/>
      <c r="K252" s="29"/>
      <c r="L252" s="29"/>
      <c r="M252" s="24"/>
    </row>
    <row r="253" spans="6:13" s="27" customFormat="1">
      <c r="F253" s="28"/>
      <c r="G253" s="28"/>
      <c r="H253" s="28"/>
      <c r="I253" s="29"/>
      <c r="J253" s="29"/>
      <c r="K253" s="29"/>
      <c r="L253" s="29"/>
      <c r="M253" s="24"/>
    </row>
    <row r="254" spans="6:13" s="27" customFormat="1">
      <c r="F254" s="28"/>
      <c r="G254" s="28"/>
      <c r="H254" s="28"/>
      <c r="I254" s="29"/>
      <c r="J254" s="29"/>
      <c r="K254" s="29"/>
      <c r="L254" s="29"/>
      <c r="M254" s="24"/>
    </row>
    <row r="255" spans="6:13" s="27" customFormat="1">
      <c r="F255" s="28"/>
      <c r="G255" s="28"/>
      <c r="H255" s="28"/>
      <c r="I255" s="29"/>
      <c r="J255" s="29"/>
      <c r="K255" s="29"/>
      <c r="L255" s="29"/>
      <c r="M255" s="24"/>
    </row>
    <row r="256" spans="6:13" s="27" customFormat="1">
      <c r="F256" s="28"/>
      <c r="G256" s="28"/>
      <c r="H256" s="28"/>
      <c r="I256" s="29"/>
      <c r="J256" s="29"/>
      <c r="K256" s="29"/>
      <c r="L256" s="29"/>
      <c r="M256" s="24"/>
    </row>
    <row r="257" spans="6:13" s="27" customFormat="1">
      <c r="F257" s="28"/>
      <c r="G257" s="28"/>
      <c r="H257" s="28"/>
      <c r="I257" s="29"/>
      <c r="J257" s="29"/>
      <c r="K257" s="29"/>
      <c r="L257" s="29"/>
      <c r="M257" s="24"/>
    </row>
    <row r="258" spans="6:13" s="27" customFormat="1">
      <c r="F258" s="28"/>
      <c r="G258" s="28"/>
      <c r="H258" s="28"/>
      <c r="I258" s="29"/>
      <c r="J258" s="29"/>
      <c r="K258" s="29"/>
      <c r="L258" s="29"/>
      <c r="M258" s="24"/>
    </row>
    <row r="259" spans="6:13" s="27" customFormat="1">
      <c r="F259" s="28"/>
      <c r="G259" s="28"/>
      <c r="H259" s="28"/>
      <c r="I259" s="29"/>
      <c r="J259" s="29"/>
      <c r="K259" s="29"/>
      <c r="L259" s="29"/>
      <c r="M259" s="24"/>
    </row>
    <row r="260" spans="6:13" s="27" customFormat="1">
      <c r="F260" s="28"/>
      <c r="G260" s="28"/>
      <c r="H260" s="28"/>
      <c r="I260" s="29"/>
      <c r="J260" s="29"/>
      <c r="K260" s="29"/>
      <c r="L260" s="29"/>
      <c r="M260" s="24"/>
    </row>
    <row r="261" spans="6:13" s="27" customFormat="1">
      <c r="F261" s="28"/>
      <c r="G261" s="28"/>
      <c r="H261" s="28"/>
      <c r="I261" s="29"/>
      <c r="J261" s="29"/>
      <c r="K261" s="29"/>
      <c r="L261" s="29"/>
      <c r="M261" s="24"/>
    </row>
    <row r="262" spans="6:13" s="27" customFormat="1">
      <c r="F262" s="28"/>
      <c r="G262" s="28"/>
      <c r="H262" s="28"/>
      <c r="I262" s="29"/>
      <c r="J262" s="29"/>
      <c r="K262" s="29"/>
      <c r="L262" s="29"/>
      <c r="M262" s="24"/>
    </row>
    <row r="263" spans="6:13" s="27" customFormat="1">
      <c r="F263" s="28"/>
      <c r="G263" s="28"/>
      <c r="H263" s="28"/>
      <c r="I263" s="29"/>
      <c r="J263" s="29"/>
      <c r="K263" s="29"/>
      <c r="L263" s="29"/>
      <c r="M263" s="24"/>
    </row>
    <row r="264" spans="6:13" s="27" customFormat="1">
      <c r="F264" s="28"/>
      <c r="G264" s="28"/>
      <c r="H264" s="28"/>
      <c r="I264" s="29"/>
      <c r="J264" s="29"/>
      <c r="K264" s="29"/>
      <c r="L264" s="29"/>
      <c r="M264" s="24"/>
    </row>
    <row r="265" spans="6:13" s="27" customFormat="1">
      <c r="F265" s="28"/>
      <c r="G265" s="28"/>
      <c r="H265" s="28"/>
      <c r="I265" s="29"/>
      <c r="J265" s="29"/>
      <c r="K265" s="29"/>
      <c r="L265" s="29"/>
      <c r="M265" s="24"/>
    </row>
    <row r="266" spans="6:13" s="27" customFormat="1">
      <c r="F266" s="28"/>
      <c r="G266" s="28"/>
      <c r="H266" s="28"/>
      <c r="I266" s="29"/>
      <c r="J266" s="29"/>
      <c r="K266" s="29"/>
      <c r="L266" s="29"/>
      <c r="M266" s="24"/>
    </row>
    <row r="267" spans="6:13" s="27" customFormat="1">
      <c r="F267" s="28"/>
      <c r="G267" s="28"/>
      <c r="H267" s="28"/>
      <c r="I267" s="29"/>
      <c r="J267" s="29"/>
      <c r="K267" s="29"/>
      <c r="L267" s="29"/>
      <c r="M267" s="24"/>
    </row>
    <row r="268" spans="6:13" s="27" customFormat="1">
      <c r="F268" s="28"/>
      <c r="G268" s="28"/>
      <c r="H268" s="28"/>
      <c r="I268" s="29"/>
      <c r="J268" s="29"/>
      <c r="K268" s="29"/>
      <c r="L268" s="29"/>
      <c r="M268" s="24"/>
    </row>
    <row r="269" spans="6:13" s="27" customFormat="1">
      <c r="F269" s="28"/>
      <c r="G269" s="28"/>
      <c r="H269" s="28"/>
      <c r="I269" s="29"/>
      <c r="J269" s="29"/>
      <c r="K269" s="29"/>
      <c r="L269" s="29"/>
      <c r="M269" s="24"/>
    </row>
    <row r="270" spans="6:13" s="27" customFormat="1">
      <c r="F270" s="28"/>
      <c r="G270" s="28"/>
      <c r="H270" s="28"/>
      <c r="I270" s="29"/>
      <c r="J270" s="29"/>
      <c r="K270" s="29"/>
      <c r="L270" s="29"/>
      <c r="M270" s="24"/>
    </row>
    <row r="271" spans="6:13" s="27" customFormat="1">
      <c r="F271" s="28"/>
      <c r="G271" s="28"/>
      <c r="H271" s="28"/>
      <c r="I271" s="29"/>
      <c r="J271" s="29"/>
      <c r="K271" s="29"/>
      <c r="L271" s="29"/>
      <c r="M271" s="24"/>
    </row>
    <row r="272" spans="6:13" s="27" customFormat="1">
      <c r="F272" s="28"/>
      <c r="G272" s="28"/>
      <c r="H272" s="28"/>
      <c r="I272" s="29"/>
      <c r="J272" s="29"/>
      <c r="K272" s="29"/>
      <c r="L272" s="29"/>
      <c r="M272" s="24"/>
    </row>
    <row r="273" spans="6:13" s="27" customFormat="1">
      <c r="F273" s="28"/>
      <c r="G273" s="28"/>
      <c r="H273" s="28"/>
      <c r="I273" s="29"/>
      <c r="J273" s="29"/>
      <c r="K273" s="29"/>
      <c r="L273" s="29"/>
      <c r="M273" s="24"/>
    </row>
    <row r="274" spans="6:13" s="27" customFormat="1">
      <c r="F274" s="28"/>
      <c r="G274" s="28"/>
      <c r="H274" s="28"/>
      <c r="I274" s="29"/>
      <c r="J274" s="29"/>
      <c r="K274" s="29"/>
      <c r="L274" s="29"/>
      <c r="M274" s="24"/>
    </row>
    <row r="275" spans="6:13" s="27" customFormat="1">
      <c r="F275" s="28"/>
      <c r="G275" s="28"/>
      <c r="H275" s="28"/>
      <c r="I275" s="29"/>
      <c r="J275" s="29"/>
      <c r="K275" s="29"/>
      <c r="L275" s="29"/>
      <c r="M275" s="24"/>
    </row>
    <row r="276" spans="6:13" s="27" customFormat="1">
      <c r="F276" s="28"/>
      <c r="G276" s="28"/>
      <c r="H276" s="28"/>
      <c r="I276" s="29"/>
      <c r="J276" s="29"/>
      <c r="K276" s="29"/>
      <c r="L276" s="29"/>
      <c r="M276" s="24"/>
    </row>
    <row r="277" spans="6:13" s="27" customFormat="1">
      <c r="F277" s="28"/>
      <c r="G277" s="28"/>
      <c r="H277" s="28"/>
      <c r="I277" s="29"/>
      <c r="J277" s="29"/>
      <c r="K277" s="29"/>
      <c r="L277" s="29"/>
      <c r="M277" s="24"/>
    </row>
    <row r="278" spans="6:13" s="27" customFormat="1">
      <c r="F278" s="28"/>
      <c r="G278" s="28"/>
      <c r="H278" s="28"/>
      <c r="I278" s="29"/>
      <c r="J278" s="29"/>
      <c r="K278" s="29"/>
      <c r="L278" s="29"/>
      <c r="M278" s="24"/>
    </row>
    <row r="279" spans="6:13" s="27" customFormat="1">
      <c r="F279" s="28"/>
      <c r="G279" s="28"/>
      <c r="H279" s="28"/>
      <c r="I279" s="29"/>
      <c r="J279" s="29"/>
      <c r="K279" s="29"/>
      <c r="L279" s="29"/>
      <c r="M279" s="24"/>
    </row>
    <row r="280" spans="6:13" s="27" customFormat="1">
      <c r="F280" s="28"/>
      <c r="G280" s="28"/>
      <c r="H280" s="28"/>
      <c r="I280" s="29"/>
      <c r="J280" s="29"/>
      <c r="K280" s="29"/>
      <c r="L280" s="29"/>
      <c r="M280" s="24"/>
    </row>
    <row r="281" spans="6:13" s="27" customFormat="1">
      <c r="F281" s="28"/>
      <c r="G281" s="28"/>
      <c r="H281" s="28"/>
      <c r="I281" s="29"/>
      <c r="J281" s="29"/>
      <c r="K281" s="29"/>
      <c r="L281" s="29"/>
      <c r="M281" s="24"/>
    </row>
    <row r="282" spans="6:13" s="27" customFormat="1">
      <c r="F282" s="28"/>
      <c r="G282" s="28"/>
      <c r="H282" s="28"/>
      <c r="I282" s="29"/>
      <c r="J282" s="29"/>
      <c r="K282" s="29"/>
      <c r="L282" s="29"/>
      <c r="M282" s="24"/>
    </row>
    <row r="283" spans="6:13" s="27" customFormat="1">
      <c r="F283" s="28"/>
      <c r="G283" s="28"/>
      <c r="H283" s="28"/>
      <c r="I283" s="29"/>
      <c r="J283" s="29"/>
      <c r="K283" s="29"/>
      <c r="L283" s="29"/>
      <c r="M283" s="24"/>
    </row>
    <row r="284" spans="6:13" s="27" customFormat="1">
      <c r="F284" s="28"/>
      <c r="G284" s="28"/>
      <c r="H284" s="28"/>
      <c r="I284" s="29"/>
      <c r="J284" s="29"/>
      <c r="K284" s="29"/>
      <c r="L284" s="29"/>
      <c r="M284" s="24"/>
    </row>
    <row r="285" spans="6:13" s="27" customFormat="1">
      <c r="F285" s="28"/>
      <c r="G285" s="28"/>
      <c r="H285" s="28"/>
      <c r="I285" s="29"/>
      <c r="J285" s="29"/>
      <c r="K285" s="29"/>
      <c r="L285" s="29"/>
      <c r="M285" s="24"/>
    </row>
    <row r="286" spans="6:13" s="27" customFormat="1">
      <c r="F286" s="28"/>
      <c r="G286" s="28"/>
      <c r="H286" s="28"/>
      <c r="I286" s="29"/>
      <c r="J286" s="29"/>
      <c r="K286" s="29"/>
      <c r="L286" s="29"/>
      <c r="M286" s="24"/>
    </row>
  </sheetData>
  <sheetProtection algorithmName="SHA-512" hashValue="wRZ41ud5A9AZO7D+oJfwRBXcT9Qnzxzu4UMoO2wDETWFek/wsb/diCyzmYBtaj3Pjk5xSvg3ouA7LMQeG9x6fQ==" saltValue="89JTmAaOxEmYD3+sfPAICA==" spinCount="100000" sheet="1" objects="1" scenarios="1"/>
  <mergeCells count="21">
    <mergeCell ref="B69:B74"/>
    <mergeCell ref="C69:C71"/>
    <mergeCell ref="C72:C73"/>
    <mergeCell ref="C66:C68"/>
    <mergeCell ref="C59:C64"/>
    <mergeCell ref="B79:C79"/>
    <mergeCell ref="B20:B24"/>
    <mergeCell ref="B25:B26"/>
    <mergeCell ref="C25:C26"/>
    <mergeCell ref="C20:C24"/>
    <mergeCell ref="B58:B68"/>
    <mergeCell ref="C44:C50"/>
    <mergeCell ref="B27:B43"/>
    <mergeCell ref="C51:C53"/>
    <mergeCell ref="C54:C57"/>
    <mergeCell ref="B44:B57"/>
    <mergeCell ref="C27:C30"/>
    <mergeCell ref="C31:C34"/>
    <mergeCell ref="C35:C39"/>
    <mergeCell ref="C40:C41"/>
    <mergeCell ref="C42:C43"/>
  </mergeCells>
  <phoneticPr fontId="17" type="noConversion"/>
  <dataValidations disablePrompts="1" count="3">
    <dataValidation type="list" allowBlank="1" showInputMessage="1" showErrorMessage="1" sqref="G68:H68 G44:H44 G65:H65 G42:H42 G58:H60" xr:uid="{A9AB3B61-E284-478D-9BB3-DB4B36DBD239}">
      <formula1>"Yes,No"</formula1>
    </dataValidation>
    <dataValidation type="list" allowBlank="1" showInputMessage="1" showErrorMessage="1" sqref="J20:J74" xr:uid="{EB2B8171-5CB7-4AD1-B74B-324E485D073D}">
      <formula1>"Highly reliable,Reliable,Less Reliable,Uncertain,Very uncertain"</formula1>
    </dataValidation>
    <dataValidation type="whole" allowBlank="1" showInputMessage="1" showErrorMessage="1" sqref="G70" xr:uid="{CC7A7DF0-AD1E-4847-9699-0B0530D5C60D}">
      <formula1>0</formula1>
      <formula2>100000000</formula2>
    </dataValidation>
  </dataValidations>
  <pageMargins left="0.31496062992125984" right="0.31496062992125984" top="0.35433070866141736" bottom="0.35433070866141736" header="0.31496062992125984" footer="0.31496062992125984"/>
  <pageSetup paperSize="8" scale="5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4" id="{858D53EF-DBFE-4A13-9F24-A9518C30AF53}">
            <xm:f>Organisations!$G$9=Organisations!$H$9</xm:f>
            <x14:dxf>
              <font>
                <color theme="0" tint="-0.34998626667073579"/>
              </font>
              <fill>
                <patternFill>
                  <bgColor theme="0" tint="-0.34998626667073579"/>
                </patternFill>
              </fill>
            </x14:dxf>
          </x14:cfRule>
          <xm:sqref>D45:H46 J45:L46 C51:L53 C74:L74</xm:sqref>
        </x14:conditionalFormatting>
      </x14:conditionalFormattings>
    </ext>
    <ext xmlns:x14="http://schemas.microsoft.com/office/spreadsheetml/2009/9/main" uri="{CCE6A557-97BC-4b89-ADB6-D9C93CAAB3DF}">
      <x14:dataValidations xmlns:xm="http://schemas.microsoft.com/office/excel/2006/main" disablePrompts="1" count="4">
        <x14:dataValidation type="whole" allowBlank="1" showInputMessage="1" showErrorMessage="1" xr:uid="{B4360DA2-DE7C-4267-A03A-8D1D5DCF2E55}">
          <x14:formula1>
            <xm:f>Organisations!H84</xm:f>
          </x14:formula1>
          <x14:formula2>
            <xm:f>Organisations!I84</xm:f>
          </x14:formula2>
          <xm:sqref>G70</xm:sqref>
        </x14:dataValidation>
        <x14:dataValidation type="whole" allowBlank="1" showInputMessage="1" showErrorMessage="1" xr:uid="{E49897CA-4FD4-459E-ABA1-DA9793AB9EA9}">
          <x14:formula1>
            <xm:f>Organisations!I85</xm:f>
          </x14:formula1>
          <x14:formula2>
            <xm:f>Organisations!J85</xm:f>
          </x14:formula2>
          <xm:sqref>G71:G74</xm:sqref>
        </x14:dataValidation>
        <x14:dataValidation type="whole" allowBlank="1" showInputMessage="1" showErrorMessage="1" xr:uid="{AFF604AB-6E86-4948-8E3C-CC204AF3FC74}">
          <x14:formula1>
            <xm:f>Organisations!H34</xm:f>
          </x14:formula1>
          <x14:formula2>
            <xm:f>Organisations!I34</xm:f>
          </x14:formula2>
          <xm:sqref>H37 H28:H34 H20:H26 H40 H45:H57 H61:H64 H66:H67 H69:H74</xm:sqref>
        </x14:dataValidation>
        <x14:dataValidation type="decimal" allowBlank="1" showInputMessage="1" showErrorMessage="1" xr:uid="{6FAD1761-1C1B-4F99-9F96-43039B12C246}">
          <x14:formula1>
            <xm:f>Organisations!H41</xm:f>
          </x14:formula1>
          <x14:formula2>
            <xm:f>Organisations!I41</xm:f>
          </x14:formula2>
          <xm:sqref>H35:H36 H27 H38:H39 H41 H43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F0E5-51AD-4D9E-A1E6-A77B346E2D8A}">
  <sheetPr codeName="Sheet4">
    <pageSetUpPr fitToPage="1"/>
  </sheetPr>
  <dimension ref="A1:CI114"/>
  <sheetViews>
    <sheetView showGridLines="0" showZeros="0" topLeftCell="G20" zoomScaleNormal="100" zoomScaleSheetLayoutView="100" workbookViewId="0">
      <selection activeCell="N24" sqref="N24"/>
    </sheetView>
  </sheetViews>
  <sheetFormatPr defaultColWidth="9.140625" defaultRowHeight="15"/>
  <cols>
    <col min="1" max="1" width="9.140625" style="7"/>
    <col min="2" max="3" width="30.7109375" style="7" customWidth="1"/>
    <col min="4" max="11" width="15.7109375" style="7" customWidth="1"/>
    <col min="12" max="12" width="18.140625" style="7" customWidth="1"/>
    <col min="13" max="13" width="15.7109375" style="7" customWidth="1"/>
    <col min="14" max="14" width="18.42578125" style="7" customWidth="1"/>
    <col min="15" max="15" width="15.7109375" style="7" customWidth="1"/>
    <col min="16" max="16" width="17.85546875" style="7" customWidth="1"/>
    <col min="17" max="21" width="15.7109375" style="7" customWidth="1"/>
    <col min="22" max="22" width="20.28515625" style="7" customWidth="1"/>
    <col min="23" max="24" width="15.7109375" style="7" customWidth="1"/>
    <col min="25" max="25" width="25.7109375" style="7" customWidth="1"/>
    <col min="26" max="27" width="15.7109375" style="7" customWidth="1"/>
    <col min="28" max="28" width="25.7109375" style="7" customWidth="1"/>
    <col min="29" max="30" width="15.7109375" style="7" customWidth="1"/>
    <col min="31" max="31" width="25.7109375" style="7" customWidth="1"/>
    <col min="32" max="44" width="15.7109375" style="7" customWidth="1"/>
    <col min="45" max="45" width="25.7109375" style="7" customWidth="1"/>
    <col min="46" max="47" width="15.7109375" style="7" customWidth="1"/>
    <col min="48" max="48" width="18.7109375" style="7" customWidth="1"/>
    <col min="49" max="49" width="15.7109375" style="7" customWidth="1"/>
    <col min="50" max="87" width="9.140625" style="111"/>
    <col min="88" max="16384" width="9.140625" style="7"/>
  </cols>
  <sheetData>
    <row r="1" spans="1:87">
      <c r="AX1" s="110"/>
    </row>
    <row r="2" spans="1:87">
      <c r="AX2" s="110"/>
    </row>
    <row r="3" spans="1:87">
      <c r="AX3" s="110"/>
    </row>
    <row r="4" spans="1:87">
      <c r="AX4" s="110"/>
    </row>
    <row r="5" spans="1:87">
      <c r="AX5" s="110"/>
    </row>
    <row r="6" spans="1:87">
      <c r="AX6" s="110"/>
    </row>
    <row r="7" spans="1:87" ht="36" customHeight="1">
      <c r="A7" s="57"/>
      <c r="AX7" s="110"/>
    </row>
    <row r="8" spans="1:87" customFormat="1" ht="27.75" customHeight="1">
      <c r="B8" s="3" t="s">
        <v>0</v>
      </c>
      <c r="C8" s="6"/>
      <c r="D8" s="2"/>
      <c r="F8" s="2"/>
      <c r="J8" s="7"/>
      <c r="K8" s="7"/>
      <c r="L8" s="7"/>
      <c r="M8" s="7"/>
      <c r="N8" s="7"/>
      <c r="O8" s="7"/>
      <c r="P8" s="7"/>
      <c r="Q8" s="7"/>
      <c r="R8" s="7"/>
      <c r="S8" s="7"/>
      <c r="T8" s="7"/>
      <c r="U8" s="7"/>
      <c r="V8" s="7"/>
      <c r="W8" s="7"/>
      <c r="X8" s="7"/>
      <c r="Y8" s="7"/>
      <c r="Z8" s="7"/>
      <c r="AA8" s="7"/>
      <c r="AB8" s="7"/>
      <c r="AC8" s="7"/>
      <c r="AD8" s="7"/>
      <c r="AE8" s="7"/>
      <c r="AF8" s="7"/>
      <c r="AG8" s="7"/>
      <c r="AH8" s="7"/>
      <c r="AI8" s="7"/>
      <c r="AJ8" s="7"/>
      <c r="AK8" s="7"/>
      <c r="AL8" s="7"/>
      <c r="AN8" s="7"/>
      <c r="AO8" s="7"/>
      <c r="AP8" s="7"/>
      <c r="AQ8" s="7"/>
      <c r="AR8" s="7"/>
      <c r="AS8" s="7"/>
      <c r="AT8" s="7"/>
      <c r="AU8" s="7"/>
      <c r="AV8" s="7"/>
      <c r="AW8" s="7"/>
      <c r="AX8" s="110"/>
      <c r="AY8" s="111"/>
      <c r="AZ8" s="111"/>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row>
    <row r="9" spans="1:87" ht="27.75" customHeight="1">
      <c r="B9" s="112" t="s">
        <v>236</v>
      </c>
      <c r="C9" s="112"/>
      <c r="D9" s="112"/>
      <c r="E9" s="112"/>
      <c r="AX9" s="110"/>
    </row>
    <row r="10" spans="1:87" ht="19.7" customHeight="1">
      <c r="B10" s="112"/>
      <c r="C10" s="112"/>
      <c r="D10" s="112"/>
      <c r="E10" s="112"/>
      <c r="AX10" s="110"/>
    </row>
    <row r="11" spans="1:87">
      <c r="B11" s="9" t="s">
        <v>237</v>
      </c>
      <c r="C11" s="9"/>
      <c r="AX11" s="110"/>
    </row>
    <row r="12" spans="1:87">
      <c r="B12" t="s">
        <v>238</v>
      </c>
      <c r="C12" s="9"/>
      <c r="AX12" s="110"/>
    </row>
    <row r="13" spans="1:87">
      <c r="B13" s="12" t="s">
        <v>239</v>
      </c>
      <c r="C13" s="9"/>
      <c r="AX13" s="110"/>
    </row>
    <row r="14" spans="1:87">
      <c r="B14" s="7" t="s">
        <v>70</v>
      </c>
      <c r="AX14" s="110"/>
    </row>
    <row r="15" spans="1:87">
      <c r="B15" s="9" t="s">
        <v>240</v>
      </c>
      <c r="C15" s="9"/>
      <c r="D15" s="9"/>
      <c r="AX15" s="110"/>
    </row>
    <row r="16" spans="1:87">
      <c r="B16" s="9"/>
      <c r="C16" s="9"/>
      <c r="D16" s="9"/>
      <c r="AX16" s="110"/>
    </row>
    <row r="17" spans="2:87" ht="34.5" customHeight="1">
      <c r="B17" s="261" t="s">
        <v>241</v>
      </c>
      <c r="C17" s="259">
        <f>'DW Organisation'!H20</f>
        <v>0</v>
      </c>
      <c r="D17" s="259">
        <f>COUNTA(B24:B74)</f>
        <v>0</v>
      </c>
      <c r="E17" s="113" t="s">
        <v>72</v>
      </c>
      <c r="AX17" s="110"/>
    </row>
    <row r="18" spans="2:87" ht="17.25" customHeight="1">
      <c r="B18" s="254"/>
      <c r="C18" s="260"/>
      <c r="D18" s="260"/>
      <c r="E18" s="211" t="str">
        <f>IF(C17&gt;0,(COUNTA(B24:AR74)+COUNTA(AU24:AW74))/46/C17,"")</f>
        <v/>
      </c>
      <c r="AT18" s="115"/>
      <c r="AV18" s="115"/>
      <c r="AX18" s="110"/>
    </row>
    <row r="19" spans="2:87" ht="27.75" customHeight="1">
      <c r="B19" s="116"/>
      <c r="C19" s="262" t="str">
        <f>IF(D17&lt;&gt;C17,"Please complete a new row for each drinking water network","")</f>
        <v/>
      </c>
      <c r="D19" s="262"/>
      <c r="E19" s="262"/>
      <c r="F19" s="9"/>
      <c r="G19" s="9"/>
      <c r="H19" s="117"/>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118"/>
      <c r="AT19" s="9"/>
      <c r="AU19" s="9"/>
      <c r="AV19" s="115"/>
      <c r="AX19" s="110"/>
    </row>
    <row r="20" spans="2:87" s="121" customFormat="1" ht="24" customHeight="1">
      <c r="B20" s="254" t="s">
        <v>242</v>
      </c>
      <c r="C20" s="254" t="s">
        <v>243</v>
      </c>
      <c r="D20" s="263" t="s">
        <v>85</v>
      </c>
      <c r="E20" s="263"/>
      <c r="F20" s="263"/>
      <c r="G20" s="263"/>
      <c r="H20" s="263"/>
      <c r="I20" s="263"/>
      <c r="J20" s="263"/>
      <c r="K20" s="263"/>
      <c r="L20" s="263"/>
      <c r="M20" s="263"/>
      <c r="N20" s="250" t="s">
        <v>103</v>
      </c>
      <c r="O20" s="250"/>
      <c r="P20" s="250"/>
      <c r="Q20" s="250"/>
      <c r="R20" s="251" t="s">
        <v>244</v>
      </c>
      <c r="S20" s="251"/>
      <c r="T20" s="251"/>
      <c r="U20" s="251"/>
      <c r="V20" s="251"/>
      <c r="W20" s="251"/>
      <c r="X20" s="251"/>
      <c r="Y20" s="251"/>
      <c r="Z20" s="251"/>
      <c r="AA20" s="250" t="s">
        <v>245</v>
      </c>
      <c r="AB20" s="250"/>
      <c r="AC20" s="250"/>
      <c r="AD20" s="250"/>
      <c r="AE20" s="250"/>
      <c r="AF20" s="250"/>
      <c r="AG20" s="252" t="s">
        <v>246</v>
      </c>
      <c r="AH20" s="252"/>
      <c r="AI20" s="252"/>
      <c r="AJ20" s="252"/>
      <c r="AK20" s="252"/>
      <c r="AL20" s="252"/>
      <c r="AM20" s="252"/>
      <c r="AN20" s="252"/>
      <c r="AO20" s="253" t="s">
        <v>247</v>
      </c>
      <c r="AP20" s="253"/>
      <c r="AQ20" s="253"/>
      <c r="AR20" s="253"/>
      <c r="AS20" s="253"/>
      <c r="AT20" s="253"/>
      <c r="AU20" s="253"/>
      <c r="AV20" s="249" t="s">
        <v>157</v>
      </c>
      <c r="AW20" s="249"/>
      <c r="AX20" s="119"/>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row>
    <row r="21" spans="2:87" s="121" customFormat="1" ht="45.75" customHeight="1">
      <c r="B21" s="254"/>
      <c r="C21" s="254"/>
      <c r="D21" s="257" t="s">
        <v>248</v>
      </c>
      <c r="E21" s="258"/>
      <c r="F21" s="257" t="s">
        <v>249</v>
      </c>
      <c r="G21" s="258"/>
      <c r="H21" s="257" t="s">
        <v>250</v>
      </c>
      <c r="I21" s="258"/>
      <c r="J21" s="257" t="s">
        <v>251</v>
      </c>
      <c r="K21" s="258"/>
      <c r="L21" s="257" t="s">
        <v>252</v>
      </c>
      <c r="M21" s="258"/>
      <c r="N21" s="255" t="s">
        <v>253</v>
      </c>
      <c r="O21" s="256"/>
      <c r="P21" s="257" t="s">
        <v>254</v>
      </c>
      <c r="Q21" s="258"/>
      <c r="R21" s="257" t="s">
        <v>255</v>
      </c>
      <c r="S21" s="258"/>
      <c r="T21" s="257" t="s">
        <v>256</v>
      </c>
      <c r="U21" s="258"/>
      <c r="V21" s="257" t="s">
        <v>257</v>
      </c>
      <c r="W21" s="258"/>
      <c r="X21" s="257" t="s">
        <v>258</v>
      </c>
      <c r="Y21" s="264"/>
      <c r="Z21" s="258"/>
      <c r="AA21" s="257" t="s">
        <v>259</v>
      </c>
      <c r="AB21" s="264"/>
      <c r="AC21" s="258"/>
      <c r="AD21" s="257" t="s">
        <v>260</v>
      </c>
      <c r="AE21" s="264"/>
      <c r="AF21" s="258"/>
      <c r="AG21" s="257" t="s">
        <v>261</v>
      </c>
      <c r="AH21" s="258"/>
      <c r="AI21" s="257" t="s">
        <v>262</v>
      </c>
      <c r="AJ21" s="258"/>
      <c r="AK21" s="257" t="s">
        <v>263</v>
      </c>
      <c r="AL21" s="258"/>
      <c r="AM21" s="257" t="s">
        <v>264</v>
      </c>
      <c r="AN21" s="258"/>
      <c r="AO21" s="257" t="s">
        <v>265</v>
      </c>
      <c r="AP21" s="258"/>
      <c r="AQ21" s="257" t="s">
        <v>266</v>
      </c>
      <c r="AR21" s="258"/>
      <c r="AS21" s="122" t="s">
        <v>267</v>
      </c>
      <c r="AT21" s="257" t="s">
        <v>268</v>
      </c>
      <c r="AU21" s="258"/>
      <c r="AV21" s="257" t="s">
        <v>269</v>
      </c>
      <c r="AW21" s="258"/>
      <c r="AX21" s="119"/>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row>
    <row r="22" spans="2:87" s="121" customFormat="1" ht="38.25" customHeight="1">
      <c r="B22" s="254"/>
      <c r="C22" s="254"/>
      <c r="D22" s="8" t="s">
        <v>270</v>
      </c>
      <c r="E22" s="8" t="s">
        <v>81</v>
      </c>
      <c r="F22" s="8" t="s">
        <v>271</v>
      </c>
      <c r="G22" s="8" t="s">
        <v>81</v>
      </c>
      <c r="H22" s="8" t="s">
        <v>270</v>
      </c>
      <c r="I22" s="8" t="s">
        <v>81</v>
      </c>
      <c r="J22" s="8" t="s">
        <v>270</v>
      </c>
      <c r="K22" s="8" t="s">
        <v>81</v>
      </c>
      <c r="L22" s="8" t="s">
        <v>270</v>
      </c>
      <c r="M22" s="8" t="s">
        <v>81</v>
      </c>
      <c r="N22" s="8" t="s">
        <v>272</v>
      </c>
      <c r="O22" s="8" t="s">
        <v>81</v>
      </c>
      <c r="P22" s="8" t="s">
        <v>272</v>
      </c>
      <c r="Q22" s="8" t="s">
        <v>81</v>
      </c>
      <c r="R22" s="8" t="s">
        <v>273</v>
      </c>
      <c r="S22" s="8" t="s">
        <v>81</v>
      </c>
      <c r="T22" s="8" t="s">
        <v>272</v>
      </c>
      <c r="U22" s="8" t="s">
        <v>81</v>
      </c>
      <c r="V22" s="8" t="s">
        <v>273</v>
      </c>
      <c r="W22" s="8" t="s">
        <v>81</v>
      </c>
      <c r="X22" s="8" t="s">
        <v>271</v>
      </c>
      <c r="Y22" s="8" t="s">
        <v>274</v>
      </c>
      <c r="Z22" s="8" t="s">
        <v>81</v>
      </c>
      <c r="AA22" s="8" t="s">
        <v>275</v>
      </c>
      <c r="AB22" s="8" t="s">
        <v>274</v>
      </c>
      <c r="AC22" s="8" t="s">
        <v>81</v>
      </c>
      <c r="AD22" s="8" t="s">
        <v>275</v>
      </c>
      <c r="AE22" s="8" t="s">
        <v>274</v>
      </c>
      <c r="AF22" s="8" t="s">
        <v>81</v>
      </c>
      <c r="AG22" s="8" t="s">
        <v>276</v>
      </c>
      <c r="AH22" s="8" t="s">
        <v>81</v>
      </c>
      <c r="AI22" s="8" t="s">
        <v>277</v>
      </c>
      <c r="AJ22" s="8" t="s">
        <v>81</v>
      </c>
      <c r="AK22" s="8" t="s">
        <v>276</v>
      </c>
      <c r="AL22" s="8" t="s">
        <v>81</v>
      </c>
      <c r="AM22" s="8" t="s">
        <v>270</v>
      </c>
      <c r="AN22" s="8" t="s">
        <v>81</v>
      </c>
      <c r="AO22" s="8" t="s">
        <v>272</v>
      </c>
      <c r="AP22" s="8" t="s">
        <v>81</v>
      </c>
      <c r="AQ22" s="8" t="s">
        <v>272</v>
      </c>
      <c r="AR22" s="8" t="s">
        <v>81</v>
      </c>
      <c r="AS22" s="8" t="s">
        <v>272</v>
      </c>
      <c r="AT22" s="8" t="s">
        <v>270</v>
      </c>
      <c r="AU22" s="8" t="s">
        <v>81</v>
      </c>
      <c r="AV22" s="8" t="s">
        <v>278</v>
      </c>
      <c r="AW22" s="8" t="s">
        <v>81</v>
      </c>
      <c r="AX22" s="119"/>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row>
    <row r="23" spans="2:87" s="130" customFormat="1" ht="60.2">
      <c r="B23" s="97" t="s">
        <v>279</v>
      </c>
      <c r="C23" s="97" t="s">
        <v>280</v>
      </c>
      <c r="D23" s="97" t="s">
        <v>281</v>
      </c>
      <c r="E23" s="97" t="s">
        <v>282</v>
      </c>
      <c r="F23" s="97" t="s">
        <v>283</v>
      </c>
      <c r="G23" s="97" t="s">
        <v>282</v>
      </c>
      <c r="H23" s="99" t="s">
        <v>284</v>
      </c>
      <c r="I23" s="97" t="s">
        <v>282</v>
      </c>
      <c r="J23" s="99" t="s">
        <v>285</v>
      </c>
      <c r="K23" s="97" t="s">
        <v>282</v>
      </c>
      <c r="L23" s="99" t="s">
        <v>286</v>
      </c>
      <c r="M23" s="97" t="s">
        <v>282</v>
      </c>
      <c r="N23" s="123" t="s">
        <v>287</v>
      </c>
      <c r="O23" s="97" t="s">
        <v>282</v>
      </c>
      <c r="P23" s="123" t="s">
        <v>287</v>
      </c>
      <c r="Q23" s="97" t="s">
        <v>282</v>
      </c>
      <c r="R23" s="97" t="s">
        <v>285</v>
      </c>
      <c r="S23" s="97" t="s">
        <v>282</v>
      </c>
      <c r="T23" s="123" t="s">
        <v>288</v>
      </c>
      <c r="U23" s="97" t="s">
        <v>282</v>
      </c>
      <c r="V23" s="97" t="s">
        <v>289</v>
      </c>
      <c r="W23" s="97" t="s">
        <v>282</v>
      </c>
      <c r="X23" s="97" t="s">
        <v>290</v>
      </c>
      <c r="Y23" s="97" t="s">
        <v>291</v>
      </c>
      <c r="Z23" s="97" t="s">
        <v>282</v>
      </c>
      <c r="AA23" s="97" t="s">
        <v>153</v>
      </c>
      <c r="AB23" s="97" t="s">
        <v>292</v>
      </c>
      <c r="AC23" s="97" t="s">
        <v>282</v>
      </c>
      <c r="AD23" s="97" t="s">
        <v>153</v>
      </c>
      <c r="AE23" s="97" t="s">
        <v>293</v>
      </c>
      <c r="AF23" s="97" t="s">
        <v>282</v>
      </c>
      <c r="AG23" s="124" t="s">
        <v>294</v>
      </c>
      <c r="AH23" s="97" t="s">
        <v>282</v>
      </c>
      <c r="AI23" s="97" t="s">
        <v>153</v>
      </c>
      <c r="AJ23" s="97" t="s">
        <v>282</v>
      </c>
      <c r="AK23" s="124" t="s">
        <v>294</v>
      </c>
      <c r="AL23" s="97" t="s">
        <v>282</v>
      </c>
      <c r="AM23" s="99">
        <v>1000</v>
      </c>
      <c r="AN23" s="97" t="s">
        <v>282</v>
      </c>
      <c r="AO23" s="125">
        <v>100000</v>
      </c>
      <c r="AP23" s="97" t="s">
        <v>282</v>
      </c>
      <c r="AQ23" s="125">
        <v>50000</v>
      </c>
      <c r="AR23" s="97" t="s">
        <v>282</v>
      </c>
      <c r="AS23" s="123" t="s">
        <v>295</v>
      </c>
      <c r="AT23" s="126" t="s">
        <v>296</v>
      </c>
      <c r="AU23" s="97" t="s">
        <v>282</v>
      </c>
      <c r="AV23" s="127" t="s">
        <v>297</v>
      </c>
      <c r="AW23" s="97" t="s">
        <v>282</v>
      </c>
      <c r="AX23" s="128"/>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row>
    <row r="24" spans="2:87" s="133" customFormat="1">
      <c r="B24" s="67"/>
      <c r="C24" s="67"/>
      <c r="D24" s="74"/>
      <c r="E24" s="67"/>
      <c r="F24" s="75"/>
      <c r="G24" s="67"/>
      <c r="H24" s="74"/>
      <c r="I24" s="67"/>
      <c r="J24" s="74"/>
      <c r="K24" s="67"/>
      <c r="L24" s="74"/>
      <c r="M24" s="67"/>
      <c r="N24" s="76"/>
      <c r="O24" s="67"/>
      <c r="P24" s="76"/>
      <c r="Q24" s="67"/>
      <c r="R24" s="74"/>
      <c r="S24" s="67"/>
      <c r="T24" s="76"/>
      <c r="U24" s="67"/>
      <c r="V24" s="77"/>
      <c r="W24" s="67"/>
      <c r="X24" s="67"/>
      <c r="Y24" s="64"/>
      <c r="Z24" s="67"/>
      <c r="AA24" s="64"/>
      <c r="AB24" s="64"/>
      <c r="AC24" s="67"/>
      <c r="AD24" s="64"/>
      <c r="AE24" s="64"/>
      <c r="AF24" s="67"/>
      <c r="AG24" s="78"/>
      <c r="AH24" s="67"/>
      <c r="AI24" s="64"/>
      <c r="AJ24" s="67"/>
      <c r="AK24" s="78"/>
      <c r="AL24" s="67"/>
      <c r="AM24" s="61"/>
      <c r="AN24" s="67"/>
      <c r="AO24" s="79"/>
      <c r="AP24" s="67"/>
      <c r="AQ24" s="79"/>
      <c r="AR24" s="67"/>
      <c r="AS24" s="79"/>
      <c r="AT24" s="226" t="str">
        <f t="shared" ref="AT24:AT74" si="0">IF(AS24&gt;0,AQ24/AS24,"")</f>
        <v/>
      </c>
      <c r="AU24" s="67"/>
      <c r="AV24" s="80"/>
      <c r="AW24" s="67"/>
      <c r="AX24" s="131"/>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row>
    <row r="25" spans="2:87" s="133" customFormat="1">
      <c r="B25" s="67"/>
      <c r="C25" s="67"/>
      <c r="D25" s="74"/>
      <c r="E25" s="67"/>
      <c r="F25" s="81"/>
      <c r="G25" s="67"/>
      <c r="H25" s="74"/>
      <c r="I25" s="67"/>
      <c r="J25" s="74"/>
      <c r="K25" s="67"/>
      <c r="L25" s="74"/>
      <c r="M25" s="67"/>
      <c r="N25" s="76"/>
      <c r="O25" s="67"/>
      <c r="P25" s="76"/>
      <c r="Q25" s="67"/>
      <c r="R25" s="77"/>
      <c r="S25" s="67"/>
      <c r="T25" s="76"/>
      <c r="U25" s="67"/>
      <c r="V25" s="77"/>
      <c r="W25" s="67"/>
      <c r="X25" s="67"/>
      <c r="Y25" s="64"/>
      <c r="Z25" s="67"/>
      <c r="AA25" s="64"/>
      <c r="AB25" s="64"/>
      <c r="AC25" s="67"/>
      <c r="AD25" s="64"/>
      <c r="AE25" s="64"/>
      <c r="AF25" s="67"/>
      <c r="AG25" s="78"/>
      <c r="AH25" s="67"/>
      <c r="AI25" s="64"/>
      <c r="AJ25" s="67"/>
      <c r="AK25" s="78"/>
      <c r="AL25" s="67"/>
      <c r="AM25" s="61"/>
      <c r="AN25" s="67"/>
      <c r="AO25" s="79"/>
      <c r="AP25" s="67"/>
      <c r="AQ25" s="79"/>
      <c r="AR25" s="67"/>
      <c r="AS25" s="79"/>
      <c r="AT25" s="226" t="str">
        <f t="shared" si="0"/>
        <v/>
      </c>
      <c r="AU25" s="67"/>
      <c r="AV25" s="80"/>
      <c r="AW25" s="67"/>
      <c r="AX25" s="131"/>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row>
    <row r="26" spans="2:87" s="133" customFormat="1">
      <c r="B26" s="67"/>
      <c r="C26" s="67"/>
      <c r="D26" s="74"/>
      <c r="E26" s="67"/>
      <c r="F26" s="81"/>
      <c r="G26" s="67"/>
      <c r="H26" s="74"/>
      <c r="I26" s="67"/>
      <c r="J26" s="74"/>
      <c r="K26" s="67"/>
      <c r="L26" s="74"/>
      <c r="M26" s="67"/>
      <c r="N26" s="76"/>
      <c r="O26" s="67"/>
      <c r="P26" s="76"/>
      <c r="Q26" s="67"/>
      <c r="R26" s="77"/>
      <c r="S26" s="67"/>
      <c r="T26" s="76"/>
      <c r="U26" s="67"/>
      <c r="V26" s="77"/>
      <c r="W26" s="67"/>
      <c r="X26" s="67"/>
      <c r="Y26" s="64"/>
      <c r="Z26" s="67"/>
      <c r="AA26" s="64"/>
      <c r="AB26" s="64"/>
      <c r="AC26" s="67"/>
      <c r="AD26" s="64"/>
      <c r="AE26" s="64"/>
      <c r="AF26" s="67"/>
      <c r="AG26" s="78"/>
      <c r="AH26" s="67"/>
      <c r="AI26" s="64"/>
      <c r="AJ26" s="67"/>
      <c r="AK26" s="78"/>
      <c r="AL26" s="67"/>
      <c r="AM26" s="61"/>
      <c r="AN26" s="67"/>
      <c r="AO26" s="79"/>
      <c r="AP26" s="67"/>
      <c r="AQ26" s="79"/>
      <c r="AR26" s="67"/>
      <c r="AS26" s="79"/>
      <c r="AT26" s="226" t="str">
        <f t="shared" si="0"/>
        <v/>
      </c>
      <c r="AU26" s="67"/>
      <c r="AV26" s="80"/>
      <c r="AW26" s="67"/>
      <c r="AX26" s="131"/>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row>
    <row r="27" spans="2:87" s="133" customFormat="1">
      <c r="B27" s="67"/>
      <c r="C27" s="67"/>
      <c r="D27" s="74"/>
      <c r="E27" s="67"/>
      <c r="F27" s="81"/>
      <c r="G27" s="67"/>
      <c r="H27" s="74"/>
      <c r="I27" s="67"/>
      <c r="J27" s="74"/>
      <c r="K27" s="67"/>
      <c r="L27" s="74"/>
      <c r="M27" s="67"/>
      <c r="N27" s="76"/>
      <c r="O27" s="67"/>
      <c r="P27" s="76"/>
      <c r="Q27" s="67"/>
      <c r="R27" s="77"/>
      <c r="S27" s="67"/>
      <c r="T27" s="76"/>
      <c r="U27" s="67"/>
      <c r="V27" s="77"/>
      <c r="W27" s="67"/>
      <c r="X27" s="67"/>
      <c r="Y27" s="64"/>
      <c r="Z27" s="67"/>
      <c r="AA27" s="64"/>
      <c r="AB27" s="64"/>
      <c r="AC27" s="67"/>
      <c r="AD27" s="64"/>
      <c r="AE27" s="64"/>
      <c r="AF27" s="67"/>
      <c r="AG27" s="78"/>
      <c r="AH27" s="67"/>
      <c r="AI27" s="64"/>
      <c r="AJ27" s="67"/>
      <c r="AK27" s="78"/>
      <c r="AL27" s="67"/>
      <c r="AM27" s="61"/>
      <c r="AN27" s="67"/>
      <c r="AO27" s="79"/>
      <c r="AP27" s="67"/>
      <c r="AQ27" s="79"/>
      <c r="AR27" s="67"/>
      <c r="AS27" s="79"/>
      <c r="AT27" s="226" t="str">
        <f t="shared" si="0"/>
        <v/>
      </c>
      <c r="AU27" s="67"/>
      <c r="AV27" s="80"/>
      <c r="AW27" s="67"/>
      <c r="AX27" s="131"/>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row>
    <row r="28" spans="2:87" s="133" customFormat="1">
      <c r="B28" s="67"/>
      <c r="C28" s="67"/>
      <c r="D28" s="74"/>
      <c r="E28" s="67"/>
      <c r="F28" s="81"/>
      <c r="G28" s="67"/>
      <c r="H28" s="74"/>
      <c r="I28" s="67"/>
      <c r="J28" s="74"/>
      <c r="K28" s="67"/>
      <c r="L28" s="74"/>
      <c r="M28" s="67"/>
      <c r="N28" s="76"/>
      <c r="O28" s="67"/>
      <c r="P28" s="76"/>
      <c r="Q28" s="67"/>
      <c r="R28" s="77"/>
      <c r="S28" s="67"/>
      <c r="T28" s="76"/>
      <c r="U28" s="67"/>
      <c r="V28" s="77"/>
      <c r="W28" s="67"/>
      <c r="X28" s="67"/>
      <c r="Y28" s="64"/>
      <c r="Z28" s="67"/>
      <c r="AA28" s="64"/>
      <c r="AB28" s="64"/>
      <c r="AC28" s="67"/>
      <c r="AD28" s="64"/>
      <c r="AE28" s="64"/>
      <c r="AF28" s="67"/>
      <c r="AG28" s="78"/>
      <c r="AH28" s="67"/>
      <c r="AI28" s="64"/>
      <c r="AJ28" s="67"/>
      <c r="AK28" s="78"/>
      <c r="AL28" s="67"/>
      <c r="AM28" s="61"/>
      <c r="AN28" s="67"/>
      <c r="AO28" s="79"/>
      <c r="AP28" s="67"/>
      <c r="AQ28" s="79"/>
      <c r="AR28" s="67"/>
      <c r="AS28" s="79"/>
      <c r="AT28" s="226" t="str">
        <f t="shared" si="0"/>
        <v/>
      </c>
      <c r="AU28" s="67"/>
      <c r="AV28" s="80"/>
      <c r="AW28" s="67"/>
      <c r="AX28" s="131"/>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row>
    <row r="29" spans="2:87" s="133" customFormat="1">
      <c r="B29" s="67"/>
      <c r="C29" s="67"/>
      <c r="D29" s="74"/>
      <c r="E29" s="67"/>
      <c r="F29" s="81"/>
      <c r="G29" s="67"/>
      <c r="H29" s="74"/>
      <c r="I29" s="67"/>
      <c r="J29" s="74"/>
      <c r="K29" s="67"/>
      <c r="L29" s="74"/>
      <c r="M29" s="67"/>
      <c r="N29" s="76"/>
      <c r="O29" s="67"/>
      <c r="P29" s="76"/>
      <c r="Q29" s="67"/>
      <c r="R29" s="77"/>
      <c r="S29" s="67"/>
      <c r="T29" s="76"/>
      <c r="U29" s="67"/>
      <c r="V29" s="77"/>
      <c r="W29" s="67"/>
      <c r="X29" s="67"/>
      <c r="Y29" s="64"/>
      <c r="Z29" s="67"/>
      <c r="AA29" s="64"/>
      <c r="AB29" s="64"/>
      <c r="AC29" s="67"/>
      <c r="AD29" s="64"/>
      <c r="AE29" s="64"/>
      <c r="AF29" s="67"/>
      <c r="AG29" s="78"/>
      <c r="AH29" s="67"/>
      <c r="AI29" s="64"/>
      <c r="AJ29" s="67"/>
      <c r="AK29" s="78"/>
      <c r="AL29" s="67"/>
      <c r="AM29" s="61"/>
      <c r="AN29" s="67"/>
      <c r="AO29" s="79"/>
      <c r="AP29" s="67"/>
      <c r="AQ29" s="79"/>
      <c r="AR29" s="67"/>
      <c r="AS29" s="79"/>
      <c r="AT29" s="226" t="str">
        <f t="shared" si="0"/>
        <v/>
      </c>
      <c r="AU29" s="67"/>
      <c r="AV29" s="80"/>
      <c r="AW29" s="67"/>
      <c r="AX29" s="131"/>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row>
    <row r="30" spans="2:87" s="133" customFormat="1">
      <c r="B30" s="67"/>
      <c r="C30" s="67"/>
      <c r="D30" s="74"/>
      <c r="E30" s="67"/>
      <c r="F30" s="81"/>
      <c r="G30" s="67"/>
      <c r="H30" s="74"/>
      <c r="I30" s="67"/>
      <c r="J30" s="74"/>
      <c r="K30" s="67"/>
      <c r="L30" s="74"/>
      <c r="M30" s="67"/>
      <c r="N30" s="76"/>
      <c r="O30" s="67"/>
      <c r="P30" s="76"/>
      <c r="Q30" s="67"/>
      <c r="R30" s="77"/>
      <c r="S30" s="67"/>
      <c r="T30" s="76"/>
      <c r="U30" s="67"/>
      <c r="V30" s="77"/>
      <c r="W30" s="67"/>
      <c r="X30" s="67"/>
      <c r="Y30" s="64"/>
      <c r="Z30" s="67"/>
      <c r="AA30" s="64"/>
      <c r="AB30" s="64"/>
      <c r="AC30" s="67"/>
      <c r="AD30" s="64"/>
      <c r="AE30" s="64"/>
      <c r="AF30" s="67"/>
      <c r="AG30" s="78"/>
      <c r="AH30" s="67"/>
      <c r="AI30" s="64"/>
      <c r="AJ30" s="67"/>
      <c r="AK30" s="78"/>
      <c r="AL30" s="67"/>
      <c r="AM30" s="61"/>
      <c r="AN30" s="67"/>
      <c r="AO30" s="79"/>
      <c r="AP30" s="67"/>
      <c r="AQ30" s="79"/>
      <c r="AR30" s="67"/>
      <c r="AS30" s="79"/>
      <c r="AT30" s="226" t="str">
        <f t="shared" si="0"/>
        <v/>
      </c>
      <c r="AU30" s="67"/>
      <c r="AV30" s="80"/>
      <c r="AW30" s="67"/>
      <c r="AX30" s="131"/>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row>
    <row r="31" spans="2:87" s="133" customFormat="1">
      <c r="B31" s="67"/>
      <c r="C31" s="67"/>
      <c r="D31" s="74"/>
      <c r="E31" s="67"/>
      <c r="F31" s="81"/>
      <c r="G31" s="67"/>
      <c r="H31" s="74"/>
      <c r="I31" s="67"/>
      <c r="J31" s="74"/>
      <c r="K31" s="67"/>
      <c r="L31" s="74"/>
      <c r="M31" s="67"/>
      <c r="N31" s="76"/>
      <c r="O31" s="67"/>
      <c r="P31" s="76"/>
      <c r="Q31" s="67"/>
      <c r="R31" s="77"/>
      <c r="S31" s="67"/>
      <c r="T31" s="76"/>
      <c r="U31" s="67"/>
      <c r="V31" s="77"/>
      <c r="W31" s="67"/>
      <c r="X31" s="67"/>
      <c r="Y31" s="64"/>
      <c r="Z31" s="67"/>
      <c r="AA31" s="64"/>
      <c r="AB31" s="64"/>
      <c r="AC31" s="67"/>
      <c r="AD31" s="64"/>
      <c r="AE31" s="64"/>
      <c r="AF31" s="67"/>
      <c r="AG31" s="78"/>
      <c r="AH31" s="67"/>
      <c r="AI31" s="64"/>
      <c r="AJ31" s="67"/>
      <c r="AK31" s="78"/>
      <c r="AL31" s="67"/>
      <c r="AM31" s="61"/>
      <c r="AN31" s="67"/>
      <c r="AO31" s="79"/>
      <c r="AP31" s="67"/>
      <c r="AQ31" s="79"/>
      <c r="AR31" s="67"/>
      <c r="AS31" s="79"/>
      <c r="AT31" s="226" t="str">
        <f t="shared" si="0"/>
        <v/>
      </c>
      <c r="AU31" s="67"/>
      <c r="AV31" s="80"/>
      <c r="AW31" s="67"/>
      <c r="AX31" s="131"/>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row>
    <row r="32" spans="2:87" s="133" customFormat="1">
      <c r="B32" s="67"/>
      <c r="C32" s="67"/>
      <c r="D32" s="74"/>
      <c r="E32" s="67"/>
      <c r="F32" s="81"/>
      <c r="G32" s="67"/>
      <c r="H32" s="74"/>
      <c r="I32" s="67"/>
      <c r="J32" s="74"/>
      <c r="K32" s="67"/>
      <c r="L32" s="74"/>
      <c r="M32" s="67"/>
      <c r="N32" s="76"/>
      <c r="O32" s="67"/>
      <c r="P32" s="76"/>
      <c r="Q32" s="67"/>
      <c r="R32" s="77"/>
      <c r="S32" s="67"/>
      <c r="T32" s="76"/>
      <c r="U32" s="67"/>
      <c r="V32" s="77"/>
      <c r="W32" s="67"/>
      <c r="X32" s="67"/>
      <c r="Y32" s="64"/>
      <c r="Z32" s="67"/>
      <c r="AA32" s="64"/>
      <c r="AB32" s="64"/>
      <c r="AC32" s="67"/>
      <c r="AD32" s="64"/>
      <c r="AE32" s="64"/>
      <c r="AF32" s="67"/>
      <c r="AG32" s="78"/>
      <c r="AH32" s="67"/>
      <c r="AI32" s="64"/>
      <c r="AJ32" s="67"/>
      <c r="AK32" s="78"/>
      <c r="AL32" s="67"/>
      <c r="AM32" s="61"/>
      <c r="AN32" s="67"/>
      <c r="AO32" s="79"/>
      <c r="AP32" s="67"/>
      <c r="AQ32" s="79"/>
      <c r="AR32" s="67"/>
      <c r="AS32" s="79"/>
      <c r="AT32" s="226" t="str">
        <f t="shared" si="0"/>
        <v/>
      </c>
      <c r="AU32" s="67"/>
      <c r="AV32" s="80"/>
      <c r="AW32" s="67"/>
      <c r="AX32" s="131"/>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row>
    <row r="33" spans="2:87" s="133" customFormat="1">
      <c r="B33" s="67"/>
      <c r="C33" s="67"/>
      <c r="D33" s="74"/>
      <c r="E33" s="67"/>
      <c r="F33" s="81"/>
      <c r="G33" s="67"/>
      <c r="H33" s="74"/>
      <c r="I33" s="67"/>
      <c r="J33" s="74"/>
      <c r="K33" s="67"/>
      <c r="L33" s="74"/>
      <c r="M33" s="67"/>
      <c r="N33" s="76"/>
      <c r="O33" s="67"/>
      <c r="P33" s="76"/>
      <c r="Q33" s="67"/>
      <c r="R33" s="77"/>
      <c r="S33" s="67"/>
      <c r="T33" s="76"/>
      <c r="U33" s="67"/>
      <c r="V33" s="77"/>
      <c r="W33" s="67"/>
      <c r="X33" s="67"/>
      <c r="Y33" s="64"/>
      <c r="Z33" s="67"/>
      <c r="AA33" s="64"/>
      <c r="AB33" s="64"/>
      <c r="AC33" s="67"/>
      <c r="AD33" s="64"/>
      <c r="AE33" s="64"/>
      <c r="AF33" s="67"/>
      <c r="AG33" s="78"/>
      <c r="AH33" s="67"/>
      <c r="AI33" s="64"/>
      <c r="AJ33" s="67"/>
      <c r="AK33" s="78"/>
      <c r="AL33" s="67"/>
      <c r="AM33" s="61"/>
      <c r="AN33" s="67"/>
      <c r="AO33" s="79"/>
      <c r="AP33" s="67"/>
      <c r="AQ33" s="79"/>
      <c r="AR33" s="67"/>
      <c r="AS33" s="79"/>
      <c r="AT33" s="226" t="str">
        <f t="shared" si="0"/>
        <v/>
      </c>
      <c r="AU33" s="67"/>
      <c r="AV33" s="80"/>
      <c r="AW33" s="67"/>
      <c r="AX33" s="131"/>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row>
    <row r="34" spans="2:87" s="133" customFormat="1">
      <c r="B34" s="67"/>
      <c r="C34" s="67"/>
      <c r="D34" s="74"/>
      <c r="E34" s="67"/>
      <c r="F34" s="81"/>
      <c r="G34" s="67"/>
      <c r="H34" s="74"/>
      <c r="I34" s="67"/>
      <c r="J34" s="74"/>
      <c r="K34" s="67"/>
      <c r="L34" s="74"/>
      <c r="M34" s="67"/>
      <c r="N34" s="76"/>
      <c r="O34" s="67"/>
      <c r="P34" s="76"/>
      <c r="Q34" s="67"/>
      <c r="R34" s="77"/>
      <c r="S34" s="67"/>
      <c r="T34" s="76"/>
      <c r="U34" s="67"/>
      <c r="V34" s="77"/>
      <c r="W34" s="67"/>
      <c r="X34" s="67"/>
      <c r="Y34" s="64"/>
      <c r="Z34" s="67"/>
      <c r="AA34" s="64"/>
      <c r="AB34" s="64"/>
      <c r="AC34" s="67"/>
      <c r="AD34" s="64"/>
      <c r="AE34" s="64"/>
      <c r="AF34" s="67"/>
      <c r="AG34" s="78"/>
      <c r="AH34" s="67"/>
      <c r="AI34" s="64"/>
      <c r="AJ34" s="67"/>
      <c r="AK34" s="78"/>
      <c r="AL34" s="67"/>
      <c r="AM34" s="61"/>
      <c r="AN34" s="67"/>
      <c r="AO34" s="79"/>
      <c r="AP34" s="67"/>
      <c r="AQ34" s="79"/>
      <c r="AR34" s="67"/>
      <c r="AS34" s="79"/>
      <c r="AT34" s="226" t="str">
        <f t="shared" si="0"/>
        <v/>
      </c>
      <c r="AU34" s="67"/>
      <c r="AV34" s="80"/>
      <c r="AW34" s="67"/>
      <c r="AX34" s="131"/>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row>
    <row r="35" spans="2:87" s="133" customFormat="1">
      <c r="B35" s="67"/>
      <c r="C35" s="67"/>
      <c r="D35" s="74"/>
      <c r="E35" s="67"/>
      <c r="F35" s="81"/>
      <c r="G35" s="67"/>
      <c r="H35" s="74"/>
      <c r="I35" s="67"/>
      <c r="J35" s="74"/>
      <c r="K35" s="67"/>
      <c r="L35" s="74"/>
      <c r="M35" s="67"/>
      <c r="N35" s="76"/>
      <c r="O35" s="67"/>
      <c r="P35" s="76"/>
      <c r="Q35" s="67"/>
      <c r="R35" s="77"/>
      <c r="S35" s="67"/>
      <c r="T35" s="76"/>
      <c r="U35" s="67"/>
      <c r="V35" s="77"/>
      <c r="W35" s="67"/>
      <c r="X35" s="67"/>
      <c r="Y35" s="64"/>
      <c r="Z35" s="67"/>
      <c r="AA35" s="64"/>
      <c r="AB35" s="64"/>
      <c r="AC35" s="67"/>
      <c r="AD35" s="64"/>
      <c r="AE35" s="64"/>
      <c r="AF35" s="67"/>
      <c r="AG35" s="78"/>
      <c r="AH35" s="67"/>
      <c r="AI35" s="64"/>
      <c r="AJ35" s="67"/>
      <c r="AK35" s="78"/>
      <c r="AL35" s="67"/>
      <c r="AM35" s="61"/>
      <c r="AN35" s="67"/>
      <c r="AO35" s="79"/>
      <c r="AP35" s="67"/>
      <c r="AQ35" s="79"/>
      <c r="AR35" s="67"/>
      <c r="AS35" s="79"/>
      <c r="AT35" s="226" t="str">
        <f t="shared" si="0"/>
        <v/>
      </c>
      <c r="AU35" s="67"/>
      <c r="AV35" s="80"/>
      <c r="AW35" s="67"/>
      <c r="AX35" s="131"/>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row>
    <row r="36" spans="2:87" s="133" customFormat="1">
      <c r="B36" s="67"/>
      <c r="C36" s="67"/>
      <c r="D36" s="74"/>
      <c r="E36" s="67"/>
      <c r="F36" s="81"/>
      <c r="G36" s="67"/>
      <c r="H36" s="74"/>
      <c r="I36" s="67"/>
      <c r="J36" s="74"/>
      <c r="K36" s="67"/>
      <c r="L36" s="74"/>
      <c r="M36" s="67"/>
      <c r="N36" s="76"/>
      <c r="O36" s="67"/>
      <c r="P36" s="76"/>
      <c r="Q36" s="67"/>
      <c r="R36" s="77"/>
      <c r="S36" s="67"/>
      <c r="T36" s="76"/>
      <c r="U36" s="67"/>
      <c r="V36" s="77"/>
      <c r="W36" s="67"/>
      <c r="X36" s="67"/>
      <c r="Y36" s="64"/>
      <c r="Z36" s="67"/>
      <c r="AA36" s="64"/>
      <c r="AB36" s="64"/>
      <c r="AC36" s="67"/>
      <c r="AD36" s="64"/>
      <c r="AE36" s="64"/>
      <c r="AF36" s="67"/>
      <c r="AG36" s="78"/>
      <c r="AH36" s="67"/>
      <c r="AI36" s="64"/>
      <c r="AJ36" s="67"/>
      <c r="AK36" s="78"/>
      <c r="AL36" s="67"/>
      <c r="AM36" s="61"/>
      <c r="AN36" s="67"/>
      <c r="AO36" s="79"/>
      <c r="AP36" s="67"/>
      <c r="AQ36" s="79"/>
      <c r="AR36" s="67"/>
      <c r="AS36" s="79"/>
      <c r="AT36" s="226" t="str">
        <f t="shared" si="0"/>
        <v/>
      </c>
      <c r="AU36" s="67"/>
      <c r="AV36" s="80"/>
      <c r="AW36" s="67"/>
      <c r="AX36" s="131"/>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row>
    <row r="37" spans="2:87" s="133" customFormat="1">
      <c r="B37" s="67"/>
      <c r="C37" s="67"/>
      <c r="D37" s="74"/>
      <c r="E37" s="67"/>
      <c r="F37" s="81"/>
      <c r="G37" s="67"/>
      <c r="H37" s="74"/>
      <c r="I37" s="67"/>
      <c r="J37" s="74"/>
      <c r="K37" s="67"/>
      <c r="L37" s="74"/>
      <c r="M37" s="67"/>
      <c r="N37" s="76"/>
      <c r="O37" s="67"/>
      <c r="P37" s="76"/>
      <c r="Q37" s="67"/>
      <c r="R37" s="77"/>
      <c r="S37" s="67"/>
      <c r="T37" s="76"/>
      <c r="U37" s="67"/>
      <c r="V37" s="77"/>
      <c r="W37" s="67"/>
      <c r="X37" s="67"/>
      <c r="Y37" s="64"/>
      <c r="Z37" s="67"/>
      <c r="AA37" s="64"/>
      <c r="AB37" s="64"/>
      <c r="AC37" s="67"/>
      <c r="AD37" s="64"/>
      <c r="AE37" s="64"/>
      <c r="AF37" s="67"/>
      <c r="AG37" s="78"/>
      <c r="AH37" s="67"/>
      <c r="AI37" s="64"/>
      <c r="AJ37" s="67"/>
      <c r="AK37" s="78"/>
      <c r="AL37" s="67"/>
      <c r="AM37" s="61"/>
      <c r="AN37" s="67"/>
      <c r="AO37" s="79"/>
      <c r="AP37" s="67"/>
      <c r="AQ37" s="79"/>
      <c r="AR37" s="67"/>
      <c r="AS37" s="79"/>
      <c r="AT37" s="226" t="str">
        <f t="shared" si="0"/>
        <v/>
      </c>
      <c r="AU37" s="67"/>
      <c r="AV37" s="80"/>
      <c r="AW37" s="67"/>
      <c r="AX37" s="131"/>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row>
    <row r="38" spans="2:87" s="133" customFormat="1">
      <c r="B38" s="67"/>
      <c r="C38" s="67"/>
      <c r="D38" s="74"/>
      <c r="E38" s="67"/>
      <c r="F38" s="81"/>
      <c r="G38" s="67"/>
      <c r="H38" s="74"/>
      <c r="I38" s="67"/>
      <c r="J38" s="74"/>
      <c r="K38" s="67"/>
      <c r="L38" s="74"/>
      <c r="M38" s="67"/>
      <c r="N38" s="76"/>
      <c r="O38" s="67"/>
      <c r="P38" s="76"/>
      <c r="Q38" s="67"/>
      <c r="R38" s="77"/>
      <c r="S38" s="67"/>
      <c r="T38" s="76"/>
      <c r="U38" s="67"/>
      <c r="V38" s="77"/>
      <c r="W38" s="67"/>
      <c r="X38" s="67"/>
      <c r="Y38" s="64"/>
      <c r="Z38" s="67"/>
      <c r="AA38" s="64"/>
      <c r="AB38" s="64"/>
      <c r="AC38" s="67"/>
      <c r="AD38" s="64"/>
      <c r="AE38" s="64"/>
      <c r="AF38" s="67"/>
      <c r="AG38" s="78"/>
      <c r="AH38" s="67"/>
      <c r="AI38" s="64"/>
      <c r="AJ38" s="67"/>
      <c r="AK38" s="78"/>
      <c r="AL38" s="67"/>
      <c r="AM38" s="61"/>
      <c r="AN38" s="67"/>
      <c r="AO38" s="79"/>
      <c r="AP38" s="67"/>
      <c r="AQ38" s="79"/>
      <c r="AR38" s="67"/>
      <c r="AS38" s="79"/>
      <c r="AT38" s="226" t="str">
        <f t="shared" si="0"/>
        <v/>
      </c>
      <c r="AU38" s="67"/>
      <c r="AV38" s="80"/>
      <c r="AW38" s="67"/>
      <c r="AX38" s="131"/>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row>
    <row r="39" spans="2:87" s="133" customFormat="1">
      <c r="B39" s="67"/>
      <c r="C39" s="67"/>
      <c r="D39" s="74"/>
      <c r="E39" s="67"/>
      <c r="F39" s="81"/>
      <c r="G39" s="67"/>
      <c r="H39" s="74"/>
      <c r="I39" s="67"/>
      <c r="J39" s="74"/>
      <c r="K39" s="67"/>
      <c r="L39" s="74"/>
      <c r="M39" s="67"/>
      <c r="N39" s="76"/>
      <c r="O39" s="67"/>
      <c r="P39" s="76"/>
      <c r="Q39" s="67"/>
      <c r="R39" s="77"/>
      <c r="S39" s="67"/>
      <c r="T39" s="76"/>
      <c r="U39" s="67"/>
      <c r="V39" s="77"/>
      <c r="W39" s="67"/>
      <c r="X39" s="67"/>
      <c r="Y39" s="64"/>
      <c r="Z39" s="67"/>
      <c r="AA39" s="64"/>
      <c r="AB39" s="64"/>
      <c r="AC39" s="67"/>
      <c r="AD39" s="64"/>
      <c r="AE39" s="64"/>
      <c r="AF39" s="67"/>
      <c r="AG39" s="78"/>
      <c r="AH39" s="67"/>
      <c r="AI39" s="64"/>
      <c r="AJ39" s="67"/>
      <c r="AK39" s="78"/>
      <c r="AL39" s="67"/>
      <c r="AM39" s="61"/>
      <c r="AN39" s="67"/>
      <c r="AO39" s="79"/>
      <c r="AP39" s="67"/>
      <c r="AQ39" s="79"/>
      <c r="AR39" s="67"/>
      <c r="AS39" s="79"/>
      <c r="AT39" s="226" t="str">
        <f t="shared" si="0"/>
        <v/>
      </c>
      <c r="AU39" s="67"/>
      <c r="AV39" s="80"/>
      <c r="AW39" s="67"/>
      <c r="AX39" s="131"/>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row>
    <row r="40" spans="2:87" s="133" customFormat="1">
      <c r="B40" s="67"/>
      <c r="C40" s="67"/>
      <c r="D40" s="74"/>
      <c r="E40" s="67"/>
      <c r="F40" s="81"/>
      <c r="G40" s="67"/>
      <c r="H40" s="74"/>
      <c r="I40" s="67"/>
      <c r="J40" s="74"/>
      <c r="K40" s="67"/>
      <c r="L40" s="74"/>
      <c r="M40" s="67"/>
      <c r="N40" s="76"/>
      <c r="O40" s="67"/>
      <c r="P40" s="76"/>
      <c r="Q40" s="67"/>
      <c r="R40" s="77"/>
      <c r="S40" s="67"/>
      <c r="T40" s="76"/>
      <c r="U40" s="67"/>
      <c r="V40" s="77"/>
      <c r="W40" s="67"/>
      <c r="X40" s="67"/>
      <c r="Y40" s="64"/>
      <c r="Z40" s="67"/>
      <c r="AA40" s="64"/>
      <c r="AB40" s="64"/>
      <c r="AC40" s="67"/>
      <c r="AD40" s="64"/>
      <c r="AE40" s="64"/>
      <c r="AF40" s="67"/>
      <c r="AG40" s="78"/>
      <c r="AH40" s="67"/>
      <c r="AI40" s="64"/>
      <c r="AJ40" s="67"/>
      <c r="AK40" s="78"/>
      <c r="AL40" s="67"/>
      <c r="AM40" s="61"/>
      <c r="AN40" s="67"/>
      <c r="AO40" s="79"/>
      <c r="AP40" s="67"/>
      <c r="AQ40" s="79"/>
      <c r="AR40" s="67"/>
      <c r="AS40" s="79"/>
      <c r="AT40" s="226" t="str">
        <f t="shared" si="0"/>
        <v/>
      </c>
      <c r="AU40" s="67"/>
      <c r="AV40" s="80"/>
      <c r="AW40" s="67"/>
      <c r="AX40" s="131"/>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row>
    <row r="41" spans="2:87" s="133" customFormat="1">
      <c r="B41" s="67"/>
      <c r="C41" s="67"/>
      <c r="D41" s="74"/>
      <c r="E41" s="67"/>
      <c r="F41" s="81"/>
      <c r="G41" s="67"/>
      <c r="H41" s="74"/>
      <c r="I41" s="67"/>
      <c r="J41" s="74"/>
      <c r="K41" s="67"/>
      <c r="L41" s="74"/>
      <c r="M41" s="67"/>
      <c r="N41" s="76"/>
      <c r="O41" s="67"/>
      <c r="P41" s="76"/>
      <c r="Q41" s="67"/>
      <c r="R41" s="77"/>
      <c r="S41" s="67"/>
      <c r="T41" s="76"/>
      <c r="U41" s="67"/>
      <c r="V41" s="77"/>
      <c r="W41" s="67"/>
      <c r="X41" s="67"/>
      <c r="Y41" s="64"/>
      <c r="Z41" s="67"/>
      <c r="AA41" s="64"/>
      <c r="AB41" s="64"/>
      <c r="AC41" s="67"/>
      <c r="AD41" s="64"/>
      <c r="AE41" s="64"/>
      <c r="AF41" s="67"/>
      <c r="AG41" s="78"/>
      <c r="AH41" s="67"/>
      <c r="AI41" s="64"/>
      <c r="AJ41" s="67"/>
      <c r="AK41" s="78"/>
      <c r="AL41" s="67"/>
      <c r="AM41" s="61"/>
      <c r="AN41" s="67"/>
      <c r="AO41" s="79"/>
      <c r="AP41" s="67"/>
      <c r="AQ41" s="79"/>
      <c r="AR41" s="67"/>
      <c r="AS41" s="79"/>
      <c r="AT41" s="226" t="str">
        <f t="shared" si="0"/>
        <v/>
      </c>
      <c r="AU41" s="67"/>
      <c r="AV41" s="80"/>
      <c r="AW41" s="67"/>
      <c r="AX41" s="131"/>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row>
    <row r="42" spans="2:87" s="133" customFormat="1">
      <c r="B42" s="67"/>
      <c r="C42" s="67"/>
      <c r="D42" s="74"/>
      <c r="E42" s="67"/>
      <c r="F42" s="81"/>
      <c r="G42" s="67"/>
      <c r="H42" s="74"/>
      <c r="I42" s="67"/>
      <c r="J42" s="74"/>
      <c r="K42" s="67"/>
      <c r="L42" s="74"/>
      <c r="M42" s="67"/>
      <c r="N42" s="76"/>
      <c r="O42" s="67"/>
      <c r="P42" s="76"/>
      <c r="Q42" s="67"/>
      <c r="R42" s="77"/>
      <c r="S42" s="67"/>
      <c r="T42" s="76"/>
      <c r="U42" s="67"/>
      <c r="V42" s="77"/>
      <c r="W42" s="67"/>
      <c r="X42" s="67"/>
      <c r="Y42" s="64"/>
      <c r="Z42" s="67"/>
      <c r="AA42" s="64"/>
      <c r="AB42" s="64"/>
      <c r="AC42" s="67"/>
      <c r="AD42" s="64"/>
      <c r="AE42" s="64"/>
      <c r="AF42" s="67"/>
      <c r="AG42" s="78"/>
      <c r="AH42" s="67"/>
      <c r="AI42" s="64"/>
      <c r="AJ42" s="67"/>
      <c r="AK42" s="78"/>
      <c r="AL42" s="67"/>
      <c r="AM42" s="61"/>
      <c r="AN42" s="67"/>
      <c r="AO42" s="79"/>
      <c r="AP42" s="67"/>
      <c r="AQ42" s="79"/>
      <c r="AR42" s="67"/>
      <c r="AS42" s="79"/>
      <c r="AT42" s="226" t="str">
        <f t="shared" si="0"/>
        <v/>
      </c>
      <c r="AU42" s="67"/>
      <c r="AV42" s="80"/>
      <c r="AW42" s="67"/>
      <c r="AX42" s="131"/>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row>
    <row r="43" spans="2:87" s="133" customFormat="1">
      <c r="B43" s="67"/>
      <c r="C43" s="67"/>
      <c r="D43" s="74"/>
      <c r="E43" s="67"/>
      <c r="F43" s="81"/>
      <c r="G43" s="67"/>
      <c r="H43" s="74"/>
      <c r="I43" s="67"/>
      <c r="J43" s="74"/>
      <c r="K43" s="67"/>
      <c r="L43" s="74"/>
      <c r="M43" s="67"/>
      <c r="N43" s="76"/>
      <c r="O43" s="67"/>
      <c r="P43" s="76"/>
      <c r="Q43" s="67"/>
      <c r="R43" s="77"/>
      <c r="S43" s="67"/>
      <c r="T43" s="76"/>
      <c r="U43" s="67"/>
      <c r="V43" s="77"/>
      <c r="W43" s="67"/>
      <c r="X43" s="67"/>
      <c r="Y43" s="64"/>
      <c r="Z43" s="67"/>
      <c r="AA43" s="64"/>
      <c r="AB43" s="64"/>
      <c r="AC43" s="67"/>
      <c r="AD43" s="64"/>
      <c r="AE43" s="64"/>
      <c r="AF43" s="67"/>
      <c r="AG43" s="78"/>
      <c r="AH43" s="67"/>
      <c r="AI43" s="64"/>
      <c r="AJ43" s="67"/>
      <c r="AK43" s="78"/>
      <c r="AL43" s="67"/>
      <c r="AM43" s="61"/>
      <c r="AN43" s="67"/>
      <c r="AO43" s="79"/>
      <c r="AP43" s="67"/>
      <c r="AQ43" s="79"/>
      <c r="AR43" s="67"/>
      <c r="AS43" s="79"/>
      <c r="AT43" s="226" t="str">
        <f t="shared" si="0"/>
        <v/>
      </c>
      <c r="AU43" s="67"/>
      <c r="AV43" s="80"/>
      <c r="AW43" s="67"/>
      <c r="AX43" s="131"/>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row>
    <row r="44" spans="2:87" s="133" customFormat="1">
      <c r="B44" s="67"/>
      <c r="C44" s="67"/>
      <c r="D44" s="74"/>
      <c r="E44" s="67"/>
      <c r="F44" s="81"/>
      <c r="G44" s="67"/>
      <c r="H44" s="74"/>
      <c r="I44" s="67"/>
      <c r="J44" s="74"/>
      <c r="K44" s="67"/>
      <c r="L44" s="74"/>
      <c r="M44" s="67"/>
      <c r="N44" s="76"/>
      <c r="O44" s="67"/>
      <c r="P44" s="76"/>
      <c r="Q44" s="67"/>
      <c r="R44" s="77"/>
      <c r="S44" s="67"/>
      <c r="T44" s="76"/>
      <c r="U44" s="67"/>
      <c r="V44" s="77"/>
      <c r="W44" s="67"/>
      <c r="X44" s="67"/>
      <c r="Y44" s="64"/>
      <c r="Z44" s="67"/>
      <c r="AA44" s="64"/>
      <c r="AB44" s="64"/>
      <c r="AC44" s="67"/>
      <c r="AD44" s="64"/>
      <c r="AE44" s="64"/>
      <c r="AF44" s="67"/>
      <c r="AG44" s="78"/>
      <c r="AH44" s="67"/>
      <c r="AI44" s="64"/>
      <c r="AJ44" s="67"/>
      <c r="AK44" s="78"/>
      <c r="AL44" s="67"/>
      <c r="AM44" s="61"/>
      <c r="AN44" s="67"/>
      <c r="AO44" s="79"/>
      <c r="AP44" s="67"/>
      <c r="AQ44" s="79"/>
      <c r="AR44" s="67"/>
      <c r="AS44" s="79"/>
      <c r="AT44" s="226" t="str">
        <f t="shared" si="0"/>
        <v/>
      </c>
      <c r="AU44" s="67"/>
      <c r="AV44" s="80"/>
      <c r="AW44" s="67"/>
      <c r="AX44" s="131"/>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row>
    <row r="45" spans="2:87" s="133" customFormat="1">
      <c r="B45" s="67"/>
      <c r="C45" s="67"/>
      <c r="D45" s="74"/>
      <c r="E45" s="67"/>
      <c r="F45" s="81"/>
      <c r="G45" s="67"/>
      <c r="H45" s="74"/>
      <c r="I45" s="67"/>
      <c r="J45" s="74"/>
      <c r="K45" s="67"/>
      <c r="L45" s="74"/>
      <c r="M45" s="67"/>
      <c r="N45" s="76"/>
      <c r="O45" s="67"/>
      <c r="P45" s="76"/>
      <c r="Q45" s="67"/>
      <c r="R45" s="77"/>
      <c r="S45" s="67"/>
      <c r="T45" s="76"/>
      <c r="U45" s="67"/>
      <c r="V45" s="77"/>
      <c r="W45" s="67"/>
      <c r="X45" s="67"/>
      <c r="Y45" s="64"/>
      <c r="Z45" s="67"/>
      <c r="AA45" s="64"/>
      <c r="AB45" s="64"/>
      <c r="AC45" s="67"/>
      <c r="AD45" s="64"/>
      <c r="AE45" s="64"/>
      <c r="AF45" s="67"/>
      <c r="AG45" s="78"/>
      <c r="AH45" s="67"/>
      <c r="AI45" s="64"/>
      <c r="AJ45" s="67"/>
      <c r="AK45" s="78"/>
      <c r="AL45" s="67"/>
      <c r="AM45" s="61"/>
      <c r="AN45" s="67"/>
      <c r="AO45" s="79"/>
      <c r="AP45" s="67"/>
      <c r="AQ45" s="79"/>
      <c r="AR45" s="67"/>
      <c r="AS45" s="79"/>
      <c r="AT45" s="226" t="str">
        <f t="shared" si="0"/>
        <v/>
      </c>
      <c r="AU45" s="67"/>
      <c r="AV45" s="80"/>
      <c r="AW45" s="67"/>
      <c r="AX45" s="131"/>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row>
    <row r="46" spans="2:87" s="133" customFormat="1">
      <c r="B46" s="67"/>
      <c r="C46" s="67"/>
      <c r="D46" s="74"/>
      <c r="E46" s="67"/>
      <c r="F46" s="81"/>
      <c r="G46" s="67"/>
      <c r="H46" s="74"/>
      <c r="I46" s="67"/>
      <c r="J46" s="74"/>
      <c r="K46" s="67"/>
      <c r="L46" s="74"/>
      <c r="M46" s="67"/>
      <c r="N46" s="76"/>
      <c r="O46" s="67"/>
      <c r="P46" s="76"/>
      <c r="Q46" s="67"/>
      <c r="R46" s="77"/>
      <c r="S46" s="67"/>
      <c r="T46" s="76"/>
      <c r="U46" s="67"/>
      <c r="V46" s="77"/>
      <c r="W46" s="67"/>
      <c r="X46" s="67"/>
      <c r="Y46" s="64"/>
      <c r="Z46" s="67"/>
      <c r="AA46" s="64"/>
      <c r="AB46" s="64"/>
      <c r="AC46" s="67"/>
      <c r="AD46" s="64"/>
      <c r="AE46" s="64"/>
      <c r="AF46" s="67"/>
      <c r="AG46" s="78"/>
      <c r="AH46" s="67"/>
      <c r="AI46" s="64"/>
      <c r="AJ46" s="67"/>
      <c r="AK46" s="78"/>
      <c r="AL46" s="67"/>
      <c r="AM46" s="61"/>
      <c r="AN46" s="67"/>
      <c r="AO46" s="79"/>
      <c r="AP46" s="67"/>
      <c r="AQ46" s="79"/>
      <c r="AR46" s="67"/>
      <c r="AS46" s="79"/>
      <c r="AT46" s="226" t="str">
        <f t="shared" si="0"/>
        <v/>
      </c>
      <c r="AU46" s="67"/>
      <c r="AV46" s="80"/>
      <c r="AW46" s="67"/>
      <c r="AX46" s="131"/>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row>
    <row r="47" spans="2:87" s="133" customFormat="1">
      <c r="B47" s="67"/>
      <c r="C47" s="67"/>
      <c r="D47" s="74"/>
      <c r="E47" s="67"/>
      <c r="F47" s="81"/>
      <c r="G47" s="67"/>
      <c r="H47" s="74"/>
      <c r="I47" s="67"/>
      <c r="J47" s="74"/>
      <c r="K47" s="67"/>
      <c r="L47" s="74"/>
      <c r="M47" s="67"/>
      <c r="N47" s="76"/>
      <c r="O47" s="67"/>
      <c r="P47" s="76"/>
      <c r="Q47" s="67"/>
      <c r="R47" s="77"/>
      <c r="S47" s="67"/>
      <c r="T47" s="76"/>
      <c r="U47" s="67"/>
      <c r="V47" s="77"/>
      <c r="W47" s="67"/>
      <c r="X47" s="67"/>
      <c r="Y47" s="64"/>
      <c r="Z47" s="67"/>
      <c r="AA47" s="64"/>
      <c r="AB47" s="64"/>
      <c r="AC47" s="67"/>
      <c r="AD47" s="64"/>
      <c r="AE47" s="64"/>
      <c r="AF47" s="67"/>
      <c r="AG47" s="78"/>
      <c r="AH47" s="67"/>
      <c r="AI47" s="64"/>
      <c r="AJ47" s="67"/>
      <c r="AK47" s="78"/>
      <c r="AL47" s="67"/>
      <c r="AM47" s="61"/>
      <c r="AN47" s="67"/>
      <c r="AO47" s="79"/>
      <c r="AP47" s="67"/>
      <c r="AQ47" s="79"/>
      <c r="AR47" s="67"/>
      <c r="AS47" s="79"/>
      <c r="AT47" s="226" t="str">
        <f t="shared" si="0"/>
        <v/>
      </c>
      <c r="AU47" s="67"/>
      <c r="AV47" s="80"/>
      <c r="AW47" s="67"/>
      <c r="AX47" s="131"/>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row>
    <row r="48" spans="2:87" s="133" customFormat="1">
      <c r="B48" s="67"/>
      <c r="C48" s="67"/>
      <c r="D48" s="74"/>
      <c r="E48" s="67"/>
      <c r="F48" s="81"/>
      <c r="G48" s="67"/>
      <c r="H48" s="74"/>
      <c r="I48" s="67"/>
      <c r="J48" s="74"/>
      <c r="K48" s="67"/>
      <c r="L48" s="74"/>
      <c r="M48" s="67"/>
      <c r="N48" s="76"/>
      <c r="O48" s="67"/>
      <c r="P48" s="76"/>
      <c r="Q48" s="67"/>
      <c r="R48" s="77"/>
      <c r="S48" s="67"/>
      <c r="T48" s="76"/>
      <c r="U48" s="67"/>
      <c r="V48" s="77"/>
      <c r="W48" s="67"/>
      <c r="X48" s="67"/>
      <c r="Y48" s="64"/>
      <c r="Z48" s="67"/>
      <c r="AA48" s="64"/>
      <c r="AB48" s="64"/>
      <c r="AC48" s="67"/>
      <c r="AD48" s="64"/>
      <c r="AE48" s="64"/>
      <c r="AF48" s="67"/>
      <c r="AG48" s="78"/>
      <c r="AH48" s="67"/>
      <c r="AI48" s="64"/>
      <c r="AJ48" s="67"/>
      <c r="AK48" s="78"/>
      <c r="AL48" s="67"/>
      <c r="AM48" s="61"/>
      <c r="AN48" s="67"/>
      <c r="AO48" s="79"/>
      <c r="AP48" s="67"/>
      <c r="AQ48" s="79"/>
      <c r="AR48" s="67"/>
      <c r="AS48" s="79"/>
      <c r="AT48" s="226" t="str">
        <f t="shared" si="0"/>
        <v/>
      </c>
      <c r="AU48" s="67"/>
      <c r="AV48" s="80"/>
      <c r="AW48" s="67"/>
      <c r="AX48" s="131"/>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c r="CG48" s="132"/>
      <c r="CH48" s="132"/>
      <c r="CI48" s="132"/>
    </row>
    <row r="49" spans="2:87" s="133" customFormat="1">
      <c r="B49" s="67"/>
      <c r="C49" s="67"/>
      <c r="D49" s="74"/>
      <c r="E49" s="67"/>
      <c r="F49" s="81"/>
      <c r="G49" s="67"/>
      <c r="H49" s="74"/>
      <c r="I49" s="67"/>
      <c r="J49" s="74"/>
      <c r="K49" s="67"/>
      <c r="L49" s="74"/>
      <c r="M49" s="67"/>
      <c r="N49" s="76"/>
      <c r="O49" s="67"/>
      <c r="P49" s="76"/>
      <c r="Q49" s="67"/>
      <c r="R49" s="77"/>
      <c r="S49" s="67"/>
      <c r="T49" s="76"/>
      <c r="U49" s="67"/>
      <c r="V49" s="77"/>
      <c r="W49" s="67"/>
      <c r="X49" s="67"/>
      <c r="Y49" s="64"/>
      <c r="Z49" s="67"/>
      <c r="AA49" s="64"/>
      <c r="AB49" s="64"/>
      <c r="AC49" s="67"/>
      <c r="AD49" s="64"/>
      <c r="AE49" s="64"/>
      <c r="AF49" s="67"/>
      <c r="AG49" s="78"/>
      <c r="AH49" s="67"/>
      <c r="AI49" s="64"/>
      <c r="AJ49" s="67"/>
      <c r="AK49" s="78"/>
      <c r="AL49" s="67"/>
      <c r="AM49" s="61"/>
      <c r="AN49" s="67"/>
      <c r="AO49" s="79"/>
      <c r="AP49" s="67"/>
      <c r="AQ49" s="79"/>
      <c r="AR49" s="67"/>
      <c r="AS49" s="79"/>
      <c r="AT49" s="226" t="str">
        <f t="shared" si="0"/>
        <v/>
      </c>
      <c r="AU49" s="67"/>
      <c r="AV49" s="80"/>
      <c r="AW49" s="67"/>
      <c r="AX49" s="131"/>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row>
    <row r="50" spans="2:87" s="133" customFormat="1">
      <c r="B50" s="67"/>
      <c r="C50" s="67"/>
      <c r="D50" s="74"/>
      <c r="E50" s="67"/>
      <c r="F50" s="81"/>
      <c r="G50" s="67"/>
      <c r="H50" s="74"/>
      <c r="I50" s="67"/>
      <c r="J50" s="74"/>
      <c r="K50" s="67"/>
      <c r="L50" s="74"/>
      <c r="M50" s="67"/>
      <c r="N50" s="76"/>
      <c r="O50" s="67"/>
      <c r="P50" s="76"/>
      <c r="Q50" s="67"/>
      <c r="R50" s="77"/>
      <c r="S50" s="67"/>
      <c r="T50" s="76"/>
      <c r="U50" s="67"/>
      <c r="V50" s="77"/>
      <c r="W50" s="67"/>
      <c r="X50" s="67"/>
      <c r="Y50" s="64"/>
      <c r="Z50" s="67"/>
      <c r="AA50" s="64"/>
      <c r="AB50" s="64"/>
      <c r="AC50" s="67"/>
      <c r="AD50" s="64"/>
      <c r="AE50" s="64"/>
      <c r="AF50" s="67"/>
      <c r="AG50" s="78"/>
      <c r="AH50" s="67"/>
      <c r="AI50" s="64"/>
      <c r="AJ50" s="67"/>
      <c r="AK50" s="78"/>
      <c r="AL50" s="67"/>
      <c r="AM50" s="61"/>
      <c r="AN50" s="67"/>
      <c r="AO50" s="79"/>
      <c r="AP50" s="67"/>
      <c r="AQ50" s="79"/>
      <c r="AR50" s="67"/>
      <c r="AS50" s="79"/>
      <c r="AT50" s="226" t="str">
        <f t="shared" si="0"/>
        <v/>
      </c>
      <c r="AU50" s="67"/>
      <c r="AV50" s="80"/>
      <c r="AW50" s="67"/>
      <c r="AX50" s="131"/>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c r="CG50" s="132"/>
      <c r="CH50" s="132"/>
      <c r="CI50" s="132"/>
    </row>
    <row r="51" spans="2:87" s="133" customFormat="1">
      <c r="B51" s="67"/>
      <c r="C51" s="67"/>
      <c r="D51" s="74"/>
      <c r="E51" s="67"/>
      <c r="F51" s="81"/>
      <c r="G51" s="67"/>
      <c r="H51" s="74"/>
      <c r="I51" s="67"/>
      <c r="J51" s="74"/>
      <c r="K51" s="67"/>
      <c r="L51" s="74"/>
      <c r="M51" s="67"/>
      <c r="N51" s="76"/>
      <c r="O51" s="67"/>
      <c r="P51" s="76"/>
      <c r="Q51" s="67"/>
      <c r="R51" s="77"/>
      <c r="S51" s="67"/>
      <c r="T51" s="76"/>
      <c r="U51" s="67"/>
      <c r="V51" s="77"/>
      <c r="W51" s="67"/>
      <c r="X51" s="67"/>
      <c r="Y51" s="64"/>
      <c r="Z51" s="67"/>
      <c r="AA51" s="64"/>
      <c r="AB51" s="64"/>
      <c r="AC51" s="67"/>
      <c r="AD51" s="64"/>
      <c r="AE51" s="64"/>
      <c r="AF51" s="67"/>
      <c r="AG51" s="78"/>
      <c r="AH51" s="67"/>
      <c r="AI51" s="64"/>
      <c r="AJ51" s="67"/>
      <c r="AK51" s="78"/>
      <c r="AL51" s="67"/>
      <c r="AM51" s="61"/>
      <c r="AN51" s="67"/>
      <c r="AO51" s="79"/>
      <c r="AP51" s="67"/>
      <c r="AQ51" s="79"/>
      <c r="AR51" s="67"/>
      <c r="AS51" s="79"/>
      <c r="AT51" s="226" t="str">
        <f t="shared" si="0"/>
        <v/>
      </c>
      <c r="AU51" s="67"/>
      <c r="AV51" s="80"/>
      <c r="AW51" s="67"/>
      <c r="AX51" s="131"/>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row>
    <row r="52" spans="2:87" s="133" customFormat="1">
      <c r="B52" s="67"/>
      <c r="C52" s="67"/>
      <c r="D52" s="74"/>
      <c r="E52" s="67"/>
      <c r="F52" s="81"/>
      <c r="G52" s="67"/>
      <c r="H52" s="74"/>
      <c r="I52" s="67"/>
      <c r="J52" s="74"/>
      <c r="K52" s="67"/>
      <c r="L52" s="74"/>
      <c r="M52" s="67"/>
      <c r="N52" s="76"/>
      <c r="O52" s="67"/>
      <c r="P52" s="76"/>
      <c r="Q52" s="67"/>
      <c r="R52" s="77"/>
      <c r="S52" s="67"/>
      <c r="T52" s="76"/>
      <c r="U52" s="67"/>
      <c r="V52" s="77"/>
      <c r="W52" s="67"/>
      <c r="X52" s="67"/>
      <c r="Y52" s="64"/>
      <c r="Z52" s="67"/>
      <c r="AA52" s="64"/>
      <c r="AB52" s="64"/>
      <c r="AC52" s="67"/>
      <c r="AD52" s="64"/>
      <c r="AE52" s="64"/>
      <c r="AF52" s="67"/>
      <c r="AG52" s="78"/>
      <c r="AH52" s="67"/>
      <c r="AI52" s="64"/>
      <c r="AJ52" s="67"/>
      <c r="AK52" s="78"/>
      <c r="AL52" s="67"/>
      <c r="AM52" s="61"/>
      <c r="AN52" s="67"/>
      <c r="AO52" s="79"/>
      <c r="AP52" s="67"/>
      <c r="AQ52" s="79"/>
      <c r="AR52" s="67"/>
      <c r="AS52" s="79"/>
      <c r="AT52" s="226" t="str">
        <f t="shared" si="0"/>
        <v/>
      </c>
      <c r="AU52" s="67"/>
      <c r="AV52" s="80"/>
      <c r="AW52" s="67"/>
      <c r="AX52" s="131"/>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row>
    <row r="53" spans="2:87" s="133" customFormat="1">
      <c r="B53" s="67"/>
      <c r="C53" s="67"/>
      <c r="D53" s="74"/>
      <c r="E53" s="67"/>
      <c r="F53" s="81"/>
      <c r="G53" s="67"/>
      <c r="H53" s="74"/>
      <c r="I53" s="67"/>
      <c r="J53" s="74"/>
      <c r="K53" s="67"/>
      <c r="L53" s="74"/>
      <c r="M53" s="67"/>
      <c r="N53" s="76"/>
      <c r="O53" s="67"/>
      <c r="P53" s="76"/>
      <c r="Q53" s="67"/>
      <c r="R53" s="77"/>
      <c r="S53" s="67"/>
      <c r="T53" s="76"/>
      <c r="U53" s="67"/>
      <c r="V53" s="77"/>
      <c r="W53" s="67"/>
      <c r="X53" s="67"/>
      <c r="Y53" s="64"/>
      <c r="Z53" s="67"/>
      <c r="AA53" s="64"/>
      <c r="AB53" s="64"/>
      <c r="AC53" s="67"/>
      <c r="AD53" s="64"/>
      <c r="AE53" s="64"/>
      <c r="AF53" s="67"/>
      <c r="AG53" s="78"/>
      <c r="AH53" s="67"/>
      <c r="AI53" s="64"/>
      <c r="AJ53" s="67"/>
      <c r="AK53" s="78"/>
      <c r="AL53" s="67"/>
      <c r="AM53" s="61"/>
      <c r="AN53" s="67"/>
      <c r="AO53" s="79"/>
      <c r="AP53" s="67"/>
      <c r="AQ53" s="79"/>
      <c r="AR53" s="67"/>
      <c r="AS53" s="79"/>
      <c r="AT53" s="226" t="str">
        <f t="shared" si="0"/>
        <v/>
      </c>
      <c r="AU53" s="67"/>
      <c r="AV53" s="80"/>
      <c r="AW53" s="67"/>
      <c r="AX53" s="131"/>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row>
    <row r="54" spans="2:87" s="133" customFormat="1">
      <c r="B54" s="67"/>
      <c r="C54" s="67"/>
      <c r="D54" s="74"/>
      <c r="E54" s="67"/>
      <c r="F54" s="81"/>
      <c r="G54" s="67"/>
      <c r="H54" s="74"/>
      <c r="I54" s="67"/>
      <c r="J54" s="74"/>
      <c r="K54" s="67"/>
      <c r="L54" s="74"/>
      <c r="M54" s="67"/>
      <c r="N54" s="76"/>
      <c r="O54" s="67"/>
      <c r="P54" s="76"/>
      <c r="Q54" s="67"/>
      <c r="R54" s="77"/>
      <c r="S54" s="67"/>
      <c r="T54" s="76"/>
      <c r="U54" s="67"/>
      <c r="V54" s="77"/>
      <c r="W54" s="67"/>
      <c r="X54" s="67"/>
      <c r="Y54" s="64"/>
      <c r="Z54" s="67"/>
      <c r="AA54" s="64"/>
      <c r="AB54" s="64"/>
      <c r="AC54" s="67"/>
      <c r="AD54" s="64"/>
      <c r="AE54" s="64"/>
      <c r="AF54" s="67"/>
      <c r="AG54" s="78"/>
      <c r="AH54" s="67"/>
      <c r="AI54" s="64"/>
      <c r="AJ54" s="67"/>
      <c r="AK54" s="78"/>
      <c r="AL54" s="67"/>
      <c r="AM54" s="61"/>
      <c r="AN54" s="67"/>
      <c r="AO54" s="79"/>
      <c r="AP54" s="67"/>
      <c r="AQ54" s="79"/>
      <c r="AR54" s="67"/>
      <c r="AS54" s="79"/>
      <c r="AT54" s="226" t="str">
        <f t="shared" si="0"/>
        <v/>
      </c>
      <c r="AU54" s="67"/>
      <c r="AV54" s="80"/>
      <c r="AW54" s="67"/>
      <c r="AX54" s="131"/>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row>
    <row r="55" spans="2:87" s="133" customFormat="1">
      <c r="B55" s="67"/>
      <c r="C55" s="67"/>
      <c r="D55" s="74"/>
      <c r="E55" s="67"/>
      <c r="F55" s="81"/>
      <c r="G55" s="67"/>
      <c r="H55" s="74"/>
      <c r="I55" s="67"/>
      <c r="J55" s="74"/>
      <c r="K55" s="67"/>
      <c r="L55" s="74"/>
      <c r="M55" s="67"/>
      <c r="N55" s="76"/>
      <c r="O55" s="67"/>
      <c r="P55" s="76"/>
      <c r="Q55" s="67"/>
      <c r="R55" s="77"/>
      <c r="S55" s="67"/>
      <c r="T55" s="76"/>
      <c r="U55" s="67"/>
      <c r="V55" s="77"/>
      <c r="W55" s="67"/>
      <c r="X55" s="67"/>
      <c r="Y55" s="64"/>
      <c r="Z55" s="67"/>
      <c r="AA55" s="64"/>
      <c r="AB55" s="64"/>
      <c r="AC55" s="67"/>
      <c r="AD55" s="64"/>
      <c r="AE55" s="64"/>
      <c r="AF55" s="67"/>
      <c r="AG55" s="78"/>
      <c r="AH55" s="67"/>
      <c r="AI55" s="64"/>
      <c r="AJ55" s="67"/>
      <c r="AK55" s="78"/>
      <c r="AL55" s="67"/>
      <c r="AM55" s="61"/>
      <c r="AN55" s="67"/>
      <c r="AO55" s="79"/>
      <c r="AP55" s="67"/>
      <c r="AQ55" s="79"/>
      <c r="AR55" s="67"/>
      <c r="AS55" s="79"/>
      <c r="AT55" s="226" t="str">
        <f t="shared" si="0"/>
        <v/>
      </c>
      <c r="AU55" s="67"/>
      <c r="AV55" s="80"/>
      <c r="AW55" s="67"/>
      <c r="AX55" s="131"/>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row>
    <row r="56" spans="2:87" s="133" customFormat="1">
      <c r="B56" s="67"/>
      <c r="C56" s="67"/>
      <c r="D56" s="74"/>
      <c r="E56" s="67"/>
      <c r="F56" s="81"/>
      <c r="G56" s="67"/>
      <c r="H56" s="74"/>
      <c r="I56" s="67"/>
      <c r="J56" s="74"/>
      <c r="K56" s="67"/>
      <c r="L56" s="74"/>
      <c r="M56" s="67"/>
      <c r="N56" s="76"/>
      <c r="O56" s="67"/>
      <c r="P56" s="76"/>
      <c r="Q56" s="67"/>
      <c r="R56" s="77"/>
      <c r="S56" s="67"/>
      <c r="T56" s="76"/>
      <c r="U56" s="67"/>
      <c r="V56" s="77"/>
      <c r="W56" s="67"/>
      <c r="X56" s="67"/>
      <c r="Y56" s="64"/>
      <c r="Z56" s="67"/>
      <c r="AA56" s="64"/>
      <c r="AB56" s="64"/>
      <c r="AC56" s="67"/>
      <c r="AD56" s="64"/>
      <c r="AE56" s="64"/>
      <c r="AF56" s="67"/>
      <c r="AG56" s="78"/>
      <c r="AH56" s="67"/>
      <c r="AI56" s="64"/>
      <c r="AJ56" s="67"/>
      <c r="AK56" s="78"/>
      <c r="AL56" s="67"/>
      <c r="AM56" s="61"/>
      <c r="AN56" s="67"/>
      <c r="AO56" s="79"/>
      <c r="AP56" s="67"/>
      <c r="AQ56" s="79"/>
      <c r="AR56" s="67"/>
      <c r="AS56" s="79"/>
      <c r="AT56" s="226" t="str">
        <f t="shared" si="0"/>
        <v/>
      </c>
      <c r="AU56" s="67"/>
      <c r="AV56" s="80"/>
      <c r="AW56" s="67"/>
      <c r="AX56" s="131"/>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row>
    <row r="57" spans="2:87" s="133" customFormat="1">
      <c r="B57" s="67"/>
      <c r="C57" s="67"/>
      <c r="D57" s="74"/>
      <c r="E57" s="67"/>
      <c r="F57" s="81"/>
      <c r="G57" s="67"/>
      <c r="H57" s="74"/>
      <c r="I57" s="67"/>
      <c r="J57" s="74"/>
      <c r="K57" s="67"/>
      <c r="L57" s="74"/>
      <c r="M57" s="67"/>
      <c r="N57" s="76"/>
      <c r="O57" s="67"/>
      <c r="P57" s="76"/>
      <c r="Q57" s="67"/>
      <c r="R57" s="77"/>
      <c r="S57" s="67"/>
      <c r="T57" s="76"/>
      <c r="U57" s="67"/>
      <c r="V57" s="77"/>
      <c r="W57" s="67"/>
      <c r="X57" s="67"/>
      <c r="Y57" s="64"/>
      <c r="Z57" s="67"/>
      <c r="AA57" s="64"/>
      <c r="AB57" s="64"/>
      <c r="AC57" s="67"/>
      <c r="AD57" s="64"/>
      <c r="AE57" s="64"/>
      <c r="AF57" s="67"/>
      <c r="AG57" s="78"/>
      <c r="AH57" s="67"/>
      <c r="AI57" s="64"/>
      <c r="AJ57" s="67"/>
      <c r="AK57" s="78"/>
      <c r="AL57" s="67"/>
      <c r="AM57" s="61"/>
      <c r="AN57" s="67"/>
      <c r="AO57" s="79"/>
      <c r="AP57" s="67"/>
      <c r="AQ57" s="79"/>
      <c r="AR57" s="67"/>
      <c r="AS57" s="79"/>
      <c r="AT57" s="226" t="str">
        <f t="shared" si="0"/>
        <v/>
      </c>
      <c r="AU57" s="67"/>
      <c r="AV57" s="80"/>
      <c r="AW57" s="67"/>
      <c r="AX57" s="131"/>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row>
    <row r="58" spans="2:87" s="133" customFormat="1">
      <c r="B58" s="67"/>
      <c r="C58" s="67"/>
      <c r="D58" s="74"/>
      <c r="E58" s="67"/>
      <c r="F58" s="81"/>
      <c r="G58" s="67"/>
      <c r="H58" s="74"/>
      <c r="I58" s="67"/>
      <c r="J58" s="74"/>
      <c r="K58" s="67"/>
      <c r="L58" s="74"/>
      <c r="M58" s="67"/>
      <c r="N58" s="76"/>
      <c r="O58" s="67"/>
      <c r="P58" s="76"/>
      <c r="Q58" s="67"/>
      <c r="R58" s="77"/>
      <c r="S58" s="67"/>
      <c r="T58" s="76"/>
      <c r="U58" s="67"/>
      <c r="V58" s="77"/>
      <c r="W58" s="67"/>
      <c r="X58" s="67"/>
      <c r="Y58" s="64"/>
      <c r="Z58" s="67"/>
      <c r="AA58" s="64"/>
      <c r="AB58" s="64"/>
      <c r="AC58" s="67"/>
      <c r="AD58" s="64"/>
      <c r="AE58" s="64"/>
      <c r="AF58" s="67"/>
      <c r="AG58" s="78"/>
      <c r="AH58" s="67"/>
      <c r="AI58" s="64"/>
      <c r="AJ58" s="67"/>
      <c r="AK58" s="78"/>
      <c r="AL58" s="67"/>
      <c r="AM58" s="61"/>
      <c r="AN58" s="67"/>
      <c r="AO58" s="79"/>
      <c r="AP58" s="67"/>
      <c r="AQ58" s="79"/>
      <c r="AR58" s="67"/>
      <c r="AS58" s="79"/>
      <c r="AT58" s="226" t="str">
        <f t="shared" si="0"/>
        <v/>
      </c>
      <c r="AU58" s="67"/>
      <c r="AV58" s="80"/>
      <c r="AW58" s="67"/>
      <c r="AX58" s="131"/>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row>
    <row r="59" spans="2:87" s="133" customFormat="1">
      <c r="B59" s="67"/>
      <c r="C59" s="67"/>
      <c r="D59" s="74"/>
      <c r="E59" s="67"/>
      <c r="F59" s="81"/>
      <c r="G59" s="67"/>
      <c r="H59" s="74"/>
      <c r="I59" s="67"/>
      <c r="J59" s="74"/>
      <c r="K59" s="67"/>
      <c r="L59" s="74"/>
      <c r="M59" s="67"/>
      <c r="N59" s="76"/>
      <c r="O59" s="67"/>
      <c r="P59" s="76"/>
      <c r="Q59" s="67"/>
      <c r="R59" s="77"/>
      <c r="S59" s="67"/>
      <c r="T59" s="76"/>
      <c r="U59" s="67"/>
      <c r="V59" s="77"/>
      <c r="W59" s="67"/>
      <c r="X59" s="67"/>
      <c r="Y59" s="64"/>
      <c r="Z59" s="67"/>
      <c r="AA59" s="64"/>
      <c r="AB59" s="64"/>
      <c r="AC59" s="67"/>
      <c r="AD59" s="64"/>
      <c r="AE59" s="64"/>
      <c r="AF59" s="67"/>
      <c r="AG59" s="78"/>
      <c r="AH59" s="67"/>
      <c r="AI59" s="64"/>
      <c r="AJ59" s="67"/>
      <c r="AK59" s="78"/>
      <c r="AL59" s="67"/>
      <c r="AM59" s="61"/>
      <c r="AN59" s="67"/>
      <c r="AO59" s="79"/>
      <c r="AP59" s="67"/>
      <c r="AQ59" s="79"/>
      <c r="AR59" s="67"/>
      <c r="AS59" s="79"/>
      <c r="AT59" s="226" t="str">
        <f t="shared" si="0"/>
        <v/>
      </c>
      <c r="AU59" s="67"/>
      <c r="AV59" s="80"/>
      <c r="AW59" s="67"/>
      <c r="AX59" s="131"/>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row>
    <row r="60" spans="2:87" s="133" customFormat="1">
      <c r="B60" s="67"/>
      <c r="C60" s="67"/>
      <c r="D60" s="74"/>
      <c r="E60" s="67"/>
      <c r="F60" s="81"/>
      <c r="G60" s="67"/>
      <c r="H60" s="74"/>
      <c r="I60" s="67"/>
      <c r="J60" s="74"/>
      <c r="K60" s="67"/>
      <c r="L60" s="74"/>
      <c r="M60" s="67"/>
      <c r="N60" s="76"/>
      <c r="O60" s="67"/>
      <c r="P60" s="76"/>
      <c r="Q60" s="67"/>
      <c r="R60" s="77"/>
      <c r="S60" s="67"/>
      <c r="T60" s="76"/>
      <c r="U60" s="67"/>
      <c r="V60" s="77"/>
      <c r="W60" s="67"/>
      <c r="X60" s="67"/>
      <c r="Y60" s="64"/>
      <c r="Z60" s="67"/>
      <c r="AA60" s="64"/>
      <c r="AB60" s="64"/>
      <c r="AC60" s="67"/>
      <c r="AD60" s="64"/>
      <c r="AE60" s="64"/>
      <c r="AF60" s="67"/>
      <c r="AG60" s="78"/>
      <c r="AH60" s="67"/>
      <c r="AI60" s="64"/>
      <c r="AJ60" s="67"/>
      <c r="AK60" s="78"/>
      <c r="AL60" s="67"/>
      <c r="AM60" s="61"/>
      <c r="AN60" s="67"/>
      <c r="AO60" s="79"/>
      <c r="AP60" s="67"/>
      <c r="AQ60" s="79"/>
      <c r="AR60" s="67"/>
      <c r="AS60" s="79"/>
      <c r="AT60" s="226" t="str">
        <f t="shared" si="0"/>
        <v/>
      </c>
      <c r="AU60" s="67"/>
      <c r="AV60" s="80"/>
      <c r="AW60" s="67"/>
      <c r="AX60" s="131"/>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c r="CG60" s="132"/>
      <c r="CH60" s="132"/>
      <c r="CI60" s="132"/>
    </row>
    <row r="61" spans="2:87" s="133" customFormat="1">
      <c r="B61" s="67"/>
      <c r="C61" s="67"/>
      <c r="D61" s="74"/>
      <c r="E61" s="67"/>
      <c r="F61" s="81"/>
      <c r="G61" s="67"/>
      <c r="H61" s="74"/>
      <c r="I61" s="67"/>
      <c r="J61" s="74"/>
      <c r="K61" s="67"/>
      <c r="L61" s="74"/>
      <c r="M61" s="67"/>
      <c r="N61" s="76"/>
      <c r="O61" s="67"/>
      <c r="P61" s="76"/>
      <c r="Q61" s="67"/>
      <c r="R61" s="77"/>
      <c r="S61" s="67"/>
      <c r="T61" s="76"/>
      <c r="U61" s="67"/>
      <c r="V61" s="77"/>
      <c r="W61" s="67"/>
      <c r="X61" s="67"/>
      <c r="Y61" s="64"/>
      <c r="Z61" s="67"/>
      <c r="AA61" s="64"/>
      <c r="AB61" s="64"/>
      <c r="AC61" s="67"/>
      <c r="AD61" s="64"/>
      <c r="AE61" s="64"/>
      <c r="AF61" s="67"/>
      <c r="AG61" s="78"/>
      <c r="AH61" s="67"/>
      <c r="AI61" s="64"/>
      <c r="AJ61" s="67"/>
      <c r="AK61" s="78"/>
      <c r="AL61" s="67"/>
      <c r="AM61" s="61"/>
      <c r="AN61" s="67"/>
      <c r="AO61" s="79"/>
      <c r="AP61" s="67"/>
      <c r="AQ61" s="79"/>
      <c r="AR61" s="67"/>
      <c r="AS61" s="79"/>
      <c r="AT61" s="226" t="str">
        <f t="shared" si="0"/>
        <v/>
      </c>
      <c r="AU61" s="67"/>
      <c r="AV61" s="80"/>
      <c r="AW61" s="67"/>
      <c r="AX61" s="131"/>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row>
    <row r="62" spans="2:87" s="133" customFormat="1">
      <c r="B62" s="67"/>
      <c r="C62" s="67"/>
      <c r="D62" s="74"/>
      <c r="E62" s="67"/>
      <c r="F62" s="81"/>
      <c r="G62" s="67"/>
      <c r="H62" s="74"/>
      <c r="I62" s="67"/>
      <c r="J62" s="74"/>
      <c r="K62" s="67"/>
      <c r="L62" s="74"/>
      <c r="M62" s="67"/>
      <c r="N62" s="76"/>
      <c r="O62" s="67"/>
      <c r="P62" s="76"/>
      <c r="Q62" s="67"/>
      <c r="R62" s="77"/>
      <c r="S62" s="67"/>
      <c r="T62" s="76"/>
      <c r="U62" s="67"/>
      <c r="V62" s="77"/>
      <c r="W62" s="67"/>
      <c r="X62" s="67"/>
      <c r="Y62" s="64"/>
      <c r="Z62" s="67"/>
      <c r="AA62" s="64"/>
      <c r="AB62" s="64"/>
      <c r="AC62" s="67"/>
      <c r="AD62" s="64"/>
      <c r="AE62" s="64"/>
      <c r="AF62" s="67"/>
      <c r="AG62" s="78"/>
      <c r="AH62" s="67"/>
      <c r="AI62" s="64"/>
      <c r="AJ62" s="67"/>
      <c r="AK62" s="78"/>
      <c r="AL62" s="67"/>
      <c r="AM62" s="61"/>
      <c r="AN62" s="67"/>
      <c r="AO62" s="79"/>
      <c r="AP62" s="67"/>
      <c r="AQ62" s="79"/>
      <c r="AR62" s="67"/>
      <c r="AS62" s="79"/>
      <c r="AT62" s="226" t="str">
        <f t="shared" si="0"/>
        <v/>
      </c>
      <c r="AU62" s="67"/>
      <c r="AV62" s="80"/>
      <c r="AW62" s="67"/>
      <c r="AX62" s="131"/>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row>
    <row r="63" spans="2:87" s="133" customFormat="1">
      <c r="B63" s="67"/>
      <c r="C63" s="67"/>
      <c r="D63" s="74"/>
      <c r="E63" s="67"/>
      <c r="F63" s="81"/>
      <c r="G63" s="67"/>
      <c r="H63" s="74"/>
      <c r="I63" s="67"/>
      <c r="J63" s="74"/>
      <c r="K63" s="67"/>
      <c r="L63" s="74"/>
      <c r="M63" s="67"/>
      <c r="N63" s="76"/>
      <c r="O63" s="67"/>
      <c r="P63" s="76"/>
      <c r="Q63" s="67"/>
      <c r="R63" s="77"/>
      <c r="S63" s="67"/>
      <c r="T63" s="76"/>
      <c r="U63" s="67"/>
      <c r="V63" s="77"/>
      <c r="W63" s="67"/>
      <c r="X63" s="67"/>
      <c r="Y63" s="64"/>
      <c r="Z63" s="67"/>
      <c r="AA63" s="64"/>
      <c r="AB63" s="64"/>
      <c r="AC63" s="67"/>
      <c r="AD63" s="64"/>
      <c r="AE63" s="64"/>
      <c r="AF63" s="67"/>
      <c r="AG63" s="78"/>
      <c r="AH63" s="67"/>
      <c r="AI63" s="64"/>
      <c r="AJ63" s="67"/>
      <c r="AK63" s="78"/>
      <c r="AL63" s="67"/>
      <c r="AM63" s="61"/>
      <c r="AN63" s="67"/>
      <c r="AO63" s="79"/>
      <c r="AP63" s="67"/>
      <c r="AQ63" s="79"/>
      <c r="AR63" s="67"/>
      <c r="AS63" s="79"/>
      <c r="AT63" s="226" t="str">
        <f t="shared" si="0"/>
        <v/>
      </c>
      <c r="AU63" s="67"/>
      <c r="AV63" s="80"/>
      <c r="AW63" s="67"/>
      <c r="AX63" s="131"/>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c r="CC63" s="132"/>
      <c r="CD63" s="132"/>
      <c r="CE63" s="132"/>
      <c r="CF63" s="132"/>
      <c r="CG63" s="132"/>
      <c r="CH63" s="132"/>
      <c r="CI63" s="132"/>
    </row>
    <row r="64" spans="2:87" s="133" customFormat="1">
      <c r="B64" s="67"/>
      <c r="C64" s="67"/>
      <c r="D64" s="74"/>
      <c r="E64" s="67"/>
      <c r="F64" s="81"/>
      <c r="G64" s="67"/>
      <c r="H64" s="74"/>
      <c r="I64" s="67"/>
      <c r="J64" s="74"/>
      <c r="K64" s="67"/>
      <c r="L64" s="74"/>
      <c r="M64" s="67"/>
      <c r="N64" s="76"/>
      <c r="O64" s="67"/>
      <c r="P64" s="76"/>
      <c r="Q64" s="67"/>
      <c r="R64" s="77"/>
      <c r="S64" s="67"/>
      <c r="T64" s="76"/>
      <c r="U64" s="67"/>
      <c r="V64" s="77"/>
      <c r="W64" s="67"/>
      <c r="X64" s="67"/>
      <c r="Y64" s="64"/>
      <c r="Z64" s="67"/>
      <c r="AA64" s="64"/>
      <c r="AB64" s="64"/>
      <c r="AC64" s="67"/>
      <c r="AD64" s="64"/>
      <c r="AE64" s="64"/>
      <c r="AF64" s="67"/>
      <c r="AG64" s="78"/>
      <c r="AH64" s="67"/>
      <c r="AI64" s="64"/>
      <c r="AJ64" s="67"/>
      <c r="AK64" s="78"/>
      <c r="AL64" s="67"/>
      <c r="AM64" s="61"/>
      <c r="AN64" s="67"/>
      <c r="AO64" s="79"/>
      <c r="AP64" s="67"/>
      <c r="AQ64" s="79"/>
      <c r="AR64" s="67"/>
      <c r="AS64" s="79"/>
      <c r="AT64" s="226" t="str">
        <f t="shared" si="0"/>
        <v/>
      </c>
      <c r="AU64" s="67"/>
      <c r="AV64" s="80"/>
      <c r="AW64" s="67"/>
      <c r="AX64" s="131"/>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c r="CG64" s="132"/>
      <c r="CH64" s="132"/>
      <c r="CI64" s="132"/>
    </row>
    <row r="65" spans="1:87" s="121" customFormat="1">
      <c r="B65" s="67"/>
      <c r="C65" s="67"/>
      <c r="D65" s="74"/>
      <c r="E65" s="67"/>
      <c r="F65" s="81"/>
      <c r="G65" s="67"/>
      <c r="H65" s="74"/>
      <c r="I65" s="67"/>
      <c r="J65" s="74"/>
      <c r="K65" s="67"/>
      <c r="L65" s="74"/>
      <c r="M65" s="67"/>
      <c r="N65" s="76"/>
      <c r="O65" s="67"/>
      <c r="P65" s="76"/>
      <c r="Q65" s="67"/>
      <c r="R65" s="77"/>
      <c r="S65" s="67"/>
      <c r="T65" s="76"/>
      <c r="U65" s="67"/>
      <c r="V65" s="77"/>
      <c r="W65" s="67"/>
      <c r="X65" s="67"/>
      <c r="Y65" s="64"/>
      <c r="Z65" s="67"/>
      <c r="AA65" s="64"/>
      <c r="AB65" s="64"/>
      <c r="AC65" s="67"/>
      <c r="AD65" s="64"/>
      <c r="AE65" s="64"/>
      <c r="AF65" s="67"/>
      <c r="AG65" s="78"/>
      <c r="AH65" s="67"/>
      <c r="AI65" s="64"/>
      <c r="AJ65" s="67"/>
      <c r="AK65" s="78"/>
      <c r="AL65" s="67"/>
      <c r="AM65" s="61"/>
      <c r="AN65" s="67"/>
      <c r="AO65" s="79"/>
      <c r="AP65" s="67"/>
      <c r="AQ65" s="79"/>
      <c r="AR65" s="67"/>
      <c r="AS65" s="79"/>
      <c r="AT65" s="226" t="str">
        <f t="shared" si="0"/>
        <v/>
      </c>
      <c r="AU65" s="67"/>
      <c r="AV65" s="80"/>
      <c r="AW65" s="67"/>
      <c r="AX65" s="119"/>
      <c r="AY65" s="120"/>
      <c r="AZ65" s="120"/>
      <c r="BA65" s="120"/>
      <c r="BB65" s="120"/>
      <c r="BC65" s="120"/>
      <c r="BD65" s="120"/>
      <c r="BE65" s="120"/>
      <c r="BF65" s="120"/>
      <c r="BG65" s="120"/>
      <c r="BH65" s="120"/>
      <c r="BI65" s="120"/>
      <c r="BJ65" s="120"/>
      <c r="BK65" s="120"/>
      <c r="BL65" s="120"/>
      <c r="BM65" s="120"/>
      <c r="BN65" s="120"/>
      <c r="BO65" s="120"/>
      <c r="BP65" s="120"/>
      <c r="BQ65" s="120"/>
      <c r="BR65" s="120"/>
      <c r="BS65" s="120"/>
      <c r="BT65" s="120"/>
      <c r="BU65" s="120"/>
      <c r="BV65" s="120"/>
      <c r="BW65" s="120"/>
      <c r="BX65" s="120"/>
      <c r="BY65" s="120"/>
      <c r="BZ65" s="120"/>
      <c r="CA65" s="120"/>
      <c r="CB65" s="120"/>
      <c r="CC65" s="120"/>
      <c r="CD65" s="120"/>
      <c r="CE65" s="120"/>
      <c r="CF65" s="120"/>
      <c r="CG65" s="120"/>
      <c r="CH65" s="120"/>
      <c r="CI65" s="120"/>
    </row>
    <row r="66" spans="1:87" s="121" customFormat="1">
      <c r="B66" s="67"/>
      <c r="C66" s="67"/>
      <c r="D66" s="74"/>
      <c r="E66" s="67"/>
      <c r="F66" s="81"/>
      <c r="G66" s="67"/>
      <c r="H66" s="74"/>
      <c r="I66" s="67"/>
      <c r="J66" s="74"/>
      <c r="K66" s="67"/>
      <c r="L66" s="74"/>
      <c r="M66" s="67"/>
      <c r="N66" s="76"/>
      <c r="O66" s="67"/>
      <c r="P66" s="76"/>
      <c r="Q66" s="67"/>
      <c r="R66" s="77"/>
      <c r="S66" s="67"/>
      <c r="T66" s="76"/>
      <c r="U66" s="67"/>
      <c r="V66" s="77"/>
      <c r="W66" s="67"/>
      <c r="X66" s="67"/>
      <c r="Y66" s="64"/>
      <c r="Z66" s="67"/>
      <c r="AA66" s="64"/>
      <c r="AB66" s="64"/>
      <c r="AC66" s="67"/>
      <c r="AD66" s="64"/>
      <c r="AE66" s="64"/>
      <c r="AF66" s="67"/>
      <c r="AG66" s="78"/>
      <c r="AH66" s="67"/>
      <c r="AI66" s="64"/>
      <c r="AJ66" s="67"/>
      <c r="AK66" s="78"/>
      <c r="AL66" s="67"/>
      <c r="AM66" s="61"/>
      <c r="AN66" s="67"/>
      <c r="AO66" s="79"/>
      <c r="AP66" s="67"/>
      <c r="AQ66" s="79"/>
      <c r="AR66" s="67"/>
      <c r="AS66" s="79"/>
      <c r="AT66" s="226" t="str">
        <f t="shared" si="0"/>
        <v/>
      </c>
      <c r="AU66" s="67"/>
      <c r="AV66" s="80"/>
      <c r="AW66" s="67"/>
      <c r="AX66" s="119"/>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row>
    <row r="67" spans="1:87" s="121" customFormat="1">
      <c r="B67" s="67"/>
      <c r="C67" s="67"/>
      <c r="D67" s="74"/>
      <c r="E67" s="67"/>
      <c r="F67" s="81"/>
      <c r="G67" s="67"/>
      <c r="H67" s="74"/>
      <c r="I67" s="67"/>
      <c r="J67" s="74"/>
      <c r="K67" s="67"/>
      <c r="L67" s="74"/>
      <c r="M67" s="67"/>
      <c r="N67" s="76"/>
      <c r="O67" s="67"/>
      <c r="P67" s="76"/>
      <c r="Q67" s="67"/>
      <c r="R67" s="77"/>
      <c r="S67" s="67"/>
      <c r="T67" s="76"/>
      <c r="U67" s="67"/>
      <c r="V67" s="77"/>
      <c r="W67" s="67"/>
      <c r="X67" s="67"/>
      <c r="Y67" s="64"/>
      <c r="Z67" s="67"/>
      <c r="AA67" s="64"/>
      <c r="AB67" s="64"/>
      <c r="AC67" s="67"/>
      <c r="AD67" s="64"/>
      <c r="AE67" s="64"/>
      <c r="AF67" s="67"/>
      <c r="AG67" s="78"/>
      <c r="AH67" s="67"/>
      <c r="AI67" s="64"/>
      <c r="AJ67" s="67"/>
      <c r="AK67" s="78"/>
      <c r="AL67" s="67"/>
      <c r="AM67" s="61"/>
      <c r="AN67" s="67"/>
      <c r="AO67" s="79"/>
      <c r="AP67" s="67"/>
      <c r="AQ67" s="79"/>
      <c r="AR67" s="67"/>
      <c r="AS67" s="79"/>
      <c r="AT67" s="226" t="str">
        <f t="shared" si="0"/>
        <v/>
      </c>
      <c r="AU67" s="67"/>
      <c r="AV67" s="80"/>
      <c r="AW67" s="67"/>
      <c r="AX67" s="119"/>
      <c r="AY67" s="120"/>
      <c r="AZ67" s="120"/>
      <c r="BA67" s="120"/>
      <c r="BB67" s="120"/>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120"/>
      <c r="CE67" s="120"/>
      <c r="CF67" s="120"/>
      <c r="CG67" s="120"/>
      <c r="CH67" s="120"/>
      <c r="CI67" s="120"/>
    </row>
    <row r="68" spans="1:87" s="121" customFormat="1">
      <c r="B68" s="67"/>
      <c r="C68" s="67"/>
      <c r="D68" s="74"/>
      <c r="E68" s="67"/>
      <c r="F68" s="81"/>
      <c r="G68" s="67"/>
      <c r="H68" s="74"/>
      <c r="I68" s="67"/>
      <c r="J68" s="74"/>
      <c r="K68" s="67"/>
      <c r="L68" s="74"/>
      <c r="M68" s="67"/>
      <c r="N68" s="76"/>
      <c r="O68" s="67"/>
      <c r="P68" s="76"/>
      <c r="Q68" s="67"/>
      <c r="R68" s="77"/>
      <c r="S68" s="67"/>
      <c r="T68" s="76"/>
      <c r="U68" s="67"/>
      <c r="V68" s="77"/>
      <c r="W68" s="67"/>
      <c r="X68" s="67"/>
      <c r="Y68" s="64"/>
      <c r="Z68" s="67"/>
      <c r="AA68" s="64"/>
      <c r="AB68" s="64"/>
      <c r="AC68" s="67"/>
      <c r="AD68" s="64"/>
      <c r="AE68" s="64"/>
      <c r="AF68" s="67"/>
      <c r="AG68" s="78"/>
      <c r="AH68" s="67"/>
      <c r="AI68" s="64"/>
      <c r="AJ68" s="67"/>
      <c r="AK68" s="78"/>
      <c r="AL68" s="67"/>
      <c r="AM68" s="61"/>
      <c r="AN68" s="67"/>
      <c r="AO68" s="79"/>
      <c r="AP68" s="67"/>
      <c r="AQ68" s="79"/>
      <c r="AR68" s="67"/>
      <c r="AS68" s="79"/>
      <c r="AT68" s="226" t="str">
        <f t="shared" si="0"/>
        <v/>
      </c>
      <c r="AU68" s="67"/>
      <c r="AV68" s="80"/>
      <c r="AW68" s="67"/>
      <c r="AX68" s="119"/>
      <c r="AY68" s="120"/>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row>
    <row r="69" spans="1:87" s="121" customFormat="1">
      <c r="B69" s="67"/>
      <c r="C69" s="67"/>
      <c r="D69" s="74"/>
      <c r="E69" s="67"/>
      <c r="F69" s="81"/>
      <c r="G69" s="67"/>
      <c r="H69" s="74"/>
      <c r="I69" s="67"/>
      <c r="J69" s="74"/>
      <c r="K69" s="67"/>
      <c r="L69" s="74"/>
      <c r="M69" s="67"/>
      <c r="N69" s="76"/>
      <c r="O69" s="67"/>
      <c r="P69" s="76"/>
      <c r="Q69" s="67"/>
      <c r="R69" s="77"/>
      <c r="S69" s="67"/>
      <c r="T69" s="76"/>
      <c r="U69" s="67"/>
      <c r="V69" s="77"/>
      <c r="W69" s="67"/>
      <c r="X69" s="67"/>
      <c r="Y69" s="64"/>
      <c r="Z69" s="67"/>
      <c r="AA69" s="64"/>
      <c r="AB69" s="64"/>
      <c r="AC69" s="67"/>
      <c r="AD69" s="64"/>
      <c r="AE69" s="64"/>
      <c r="AF69" s="67"/>
      <c r="AG69" s="78"/>
      <c r="AH69" s="67"/>
      <c r="AI69" s="64"/>
      <c r="AJ69" s="67"/>
      <c r="AK69" s="78"/>
      <c r="AL69" s="67"/>
      <c r="AM69" s="61"/>
      <c r="AN69" s="67"/>
      <c r="AO69" s="79"/>
      <c r="AP69" s="67"/>
      <c r="AQ69" s="79"/>
      <c r="AR69" s="67"/>
      <c r="AS69" s="79"/>
      <c r="AT69" s="226" t="str">
        <f t="shared" si="0"/>
        <v/>
      </c>
      <c r="AU69" s="67"/>
      <c r="AV69" s="80"/>
      <c r="AW69" s="67"/>
      <c r="AX69" s="119"/>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row>
    <row r="70" spans="1:87" s="121" customFormat="1">
      <c r="B70" s="67"/>
      <c r="C70" s="67"/>
      <c r="D70" s="74"/>
      <c r="E70" s="67"/>
      <c r="F70" s="81"/>
      <c r="G70" s="67"/>
      <c r="H70" s="74"/>
      <c r="I70" s="67"/>
      <c r="J70" s="74"/>
      <c r="K70" s="67"/>
      <c r="L70" s="74"/>
      <c r="M70" s="67"/>
      <c r="N70" s="76"/>
      <c r="O70" s="67"/>
      <c r="P70" s="76"/>
      <c r="Q70" s="67"/>
      <c r="R70" s="77"/>
      <c r="S70" s="67"/>
      <c r="T70" s="76"/>
      <c r="U70" s="67"/>
      <c r="V70" s="77"/>
      <c r="W70" s="67"/>
      <c r="X70" s="67"/>
      <c r="Y70" s="64"/>
      <c r="Z70" s="67"/>
      <c r="AA70" s="64"/>
      <c r="AB70" s="64"/>
      <c r="AC70" s="67"/>
      <c r="AD70" s="64"/>
      <c r="AE70" s="64"/>
      <c r="AF70" s="67"/>
      <c r="AG70" s="78"/>
      <c r="AH70" s="67"/>
      <c r="AI70" s="64"/>
      <c r="AJ70" s="67"/>
      <c r="AK70" s="78"/>
      <c r="AL70" s="67"/>
      <c r="AM70" s="61"/>
      <c r="AN70" s="67"/>
      <c r="AO70" s="79"/>
      <c r="AP70" s="67"/>
      <c r="AQ70" s="79"/>
      <c r="AR70" s="67"/>
      <c r="AS70" s="79"/>
      <c r="AT70" s="226" t="str">
        <f t="shared" si="0"/>
        <v/>
      </c>
      <c r="AU70" s="67"/>
      <c r="AV70" s="80"/>
      <c r="AW70" s="67"/>
      <c r="AX70" s="119"/>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row>
    <row r="71" spans="1:87" s="121" customFormat="1">
      <c r="B71" s="67"/>
      <c r="C71" s="67"/>
      <c r="D71" s="74"/>
      <c r="E71" s="67"/>
      <c r="F71" s="81"/>
      <c r="G71" s="67"/>
      <c r="H71" s="74"/>
      <c r="I71" s="67"/>
      <c r="J71" s="74"/>
      <c r="K71" s="67"/>
      <c r="L71" s="74"/>
      <c r="M71" s="67"/>
      <c r="N71" s="76"/>
      <c r="O71" s="67"/>
      <c r="P71" s="76"/>
      <c r="Q71" s="67"/>
      <c r="R71" s="77"/>
      <c r="S71" s="67"/>
      <c r="T71" s="76"/>
      <c r="U71" s="67"/>
      <c r="V71" s="77"/>
      <c r="W71" s="67"/>
      <c r="X71" s="67"/>
      <c r="Y71" s="64"/>
      <c r="Z71" s="67"/>
      <c r="AA71" s="64"/>
      <c r="AB71" s="64"/>
      <c r="AC71" s="67"/>
      <c r="AD71" s="64"/>
      <c r="AE71" s="64"/>
      <c r="AF71" s="67"/>
      <c r="AG71" s="78"/>
      <c r="AH71" s="67"/>
      <c r="AI71" s="64"/>
      <c r="AJ71" s="67"/>
      <c r="AK71" s="78"/>
      <c r="AL71" s="67"/>
      <c r="AM71" s="61"/>
      <c r="AN71" s="67"/>
      <c r="AO71" s="79"/>
      <c r="AP71" s="67"/>
      <c r="AQ71" s="79"/>
      <c r="AR71" s="67"/>
      <c r="AS71" s="79"/>
      <c r="AT71" s="226" t="str">
        <f t="shared" si="0"/>
        <v/>
      </c>
      <c r="AU71" s="67"/>
      <c r="AV71" s="80"/>
      <c r="AW71" s="67"/>
      <c r="AX71" s="119"/>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row>
    <row r="72" spans="1:87" s="121" customFormat="1">
      <c r="B72" s="67"/>
      <c r="C72" s="67"/>
      <c r="D72" s="74"/>
      <c r="E72" s="67"/>
      <c r="F72" s="81"/>
      <c r="G72" s="67"/>
      <c r="H72" s="74"/>
      <c r="I72" s="67"/>
      <c r="J72" s="74"/>
      <c r="K72" s="67"/>
      <c r="L72" s="74"/>
      <c r="M72" s="67"/>
      <c r="N72" s="76"/>
      <c r="O72" s="67"/>
      <c r="P72" s="76"/>
      <c r="Q72" s="67"/>
      <c r="R72" s="77"/>
      <c r="S72" s="67"/>
      <c r="T72" s="76"/>
      <c r="U72" s="67"/>
      <c r="V72" s="77"/>
      <c r="W72" s="67"/>
      <c r="X72" s="67"/>
      <c r="Y72" s="64"/>
      <c r="Z72" s="67"/>
      <c r="AA72" s="64"/>
      <c r="AB72" s="64"/>
      <c r="AC72" s="67"/>
      <c r="AD72" s="64"/>
      <c r="AE72" s="64"/>
      <c r="AF72" s="67"/>
      <c r="AG72" s="78"/>
      <c r="AH72" s="67"/>
      <c r="AI72" s="64"/>
      <c r="AJ72" s="67"/>
      <c r="AK72" s="78"/>
      <c r="AL72" s="67"/>
      <c r="AM72" s="61"/>
      <c r="AN72" s="67"/>
      <c r="AO72" s="79"/>
      <c r="AP72" s="67"/>
      <c r="AQ72" s="79"/>
      <c r="AR72" s="67"/>
      <c r="AS72" s="79"/>
      <c r="AT72" s="226" t="str">
        <f t="shared" si="0"/>
        <v/>
      </c>
      <c r="AU72" s="67"/>
      <c r="AV72" s="80"/>
      <c r="AW72" s="67"/>
      <c r="AX72" s="119"/>
      <c r="AY72" s="120"/>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row>
    <row r="73" spans="1:87" s="121" customFormat="1">
      <c r="B73" s="67"/>
      <c r="C73" s="67"/>
      <c r="D73" s="74"/>
      <c r="E73" s="67"/>
      <c r="F73" s="81"/>
      <c r="G73" s="67"/>
      <c r="H73" s="74"/>
      <c r="I73" s="67"/>
      <c r="J73" s="74"/>
      <c r="K73" s="67"/>
      <c r="L73" s="74"/>
      <c r="M73" s="67"/>
      <c r="N73" s="76"/>
      <c r="O73" s="67"/>
      <c r="P73" s="76"/>
      <c r="Q73" s="67"/>
      <c r="R73" s="77"/>
      <c r="S73" s="67"/>
      <c r="T73" s="76"/>
      <c r="U73" s="67"/>
      <c r="V73" s="77"/>
      <c r="W73" s="67"/>
      <c r="X73" s="67"/>
      <c r="Y73" s="64"/>
      <c r="Z73" s="67"/>
      <c r="AA73" s="64"/>
      <c r="AB73" s="64"/>
      <c r="AC73" s="67"/>
      <c r="AD73" s="64"/>
      <c r="AE73" s="64"/>
      <c r="AF73" s="67"/>
      <c r="AG73" s="78"/>
      <c r="AH73" s="67"/>
      <c r="AI73" s="64"/>
      <c r="AJ73" s="67"/>
      <c r="AK73" s="78"/>
      <c r="AL73" s="67"/>
      <c r="AM73" s="61"/>
      <c r="AN73" s="67"/>
      <c r="AO73" s="79"/>
      <c r="AP73" s="67"/>
      <c r="AQ73" s="79"/>
      <c r="AR73" s="67"/>
      <c r="AS73" s="79"/>
      <c r="AT73" s="226" t="str">
        <f t="shared" si="0"/>
        <v/>
      </c>
      <c r="AU73" s="67"/>
      <c r="AV73" s="80"/>
      <c r="AW73" s="67"/>
      <c r="AX73" s="119"/>
      <c r="AY73" s="120"/>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c r="CG73" s="120"/>
      <c r="CH73" s="120"/>
      <c r="CI73" s="120"/>
    </row>
    <row r="74" spans="1:87" s="121" customFormat="1">
      <c r="B74" s="67"/>
      <c r="C74" s="67"/>
      <c r="D74" s="74"/>
      <c r="E74" s="67"/>
      <c r="F74" s="81"/>
      <c r="G74" s="67"/>
      <c r="H74" s="74"/>
      <c r="I74" s="67"/>
      <c r="J74" s="74"/>
      <c r="K74" s="67"/>
      <c r="L74" s="74"/>
      <c r="M74" s="67"/>
      <c r="N74" s="76"/>
      <c r="O74" s="67"/>
      <c r="P74" s="76"/>
      <c r="Q74" s="67"/>
      <c r="R74" s="77"/>
      <c r="S74" s="67"/>
      <c r="T74" s="76"/>
      <c r="U74" s="67"/>
      <c r="V74" s="77"/>
      <c r="W74" s="67"/>
      <c r="X74" s="67"/>
      <c r="Y74" s="64"/>
      <c r="Z74" s="67"/>
      <c r="AA74" s="64"/>
      <c r="AB74" s="64"/>
      <c r="AC74" s="67"/>
      <c r="AD74" s="64"/>
      <c r="AE74" s="64"/>
      <c r="AF74" s="67"/>
      <c r="AG74" s="78"/>
      <c r="AH74" s="67"/>
      <c r="AI74" s="64"/>
      <c r="AJ74" s="67"/>
      <c r="AK74" s="78"/>
      <c r="AL74" s="67"/>
      <c r="AM74" s="61"/>
      <c r="AN74" s="67"/>
      <c r="AO74" s="79"/>
      <c r="AP74" s="67"/>
      <c r="AQ74" s="79"/>
      <c r="AR74" s="67"/>
      <c r="AS74" s="79"/>
      <c r="AT74" s="226" t="str">
        <f t="shared" si="0"/>
        <v/>
      </c>
      <c r="AU74" s="67"/>
      <c r="AV74" s="80"/>
      <c r="AW74" s="67"/>
      <c r="AX74" s="119"/>
      <c r="AY74" s="120"/>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c r="CG74" s="120"/>
      <c r="CH74" s="120"/>
      <c r="CI74" s="120"/>
    </row>
    <row r="75" spans="1:87" s="111" customFormat="1">
      <c r="A75" s="121"/>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34"/>
    </row>
    <row r="76" spans="1:87">
      <c r="AX76" s="110"/>
    </row>
    <row r="77" spans="1:87" s="111" customFormat="1" ht="45.2">
      <c r="A77" s="7"/>
      <c r="B77" s="265" t="s">
        <v>298</v>
      </c>
      <c r="C77" s="266"/>
      <c r="D77" s="266"/>
      <c r="E77" s="266"/>
      <c r="F77" s="266"/>
      <c r="G77" s="266"/>
      <c r="H77" s="266"/>
      <c r="I77" s="266"/>
      <c r="J77" s="266"/>
      <c r="K77" s="266"/>
      <c r="L77" s="266"/>
      <c r="M77" s="266"/>
      <c r="N77" s="266"/>
      <c r="O77" s="266"/>
      <c r="P77" s="267"/>
      <c r="Q77" s="19" t="s">
        <v>299</v>
      </c>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110"/>
    </row>
    <row r="78" spans="1:87" s="111" customFormat="1">
      <c r="A78" s="7"/>
      <c r="B78" s="246"/>
      <c r="C78" s="247"/>
      <c r="D78" s="247"/>
      <c r="E78" s="247"/>
      <c r="F78" s="247"/>
      <c r="G78" s="247"/>
      <c r="H78" s="247"/>
      <c r="I78" s="247"/>
      <c r="J78" s="247"/>
      <c r="K78" s="247"/>
      <c r="L78" s="247"/>
      <c r="M78" s="247"/>
      <c r="N78" s="247"/>
      <c r="O78" s="247"/>
      <c r="P78" s="248"/>
      <c r="Q78" s="84"/>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110"/>
    </row>
    <row r="79" spans="1:87" s="111" customFormat="1">
      <c r="A79" s="7"/>
      <c r="B79" s="246"/>
      <c r="C79" s="247"/>
      <c r="D79" s="247"/>
      <c r="E79" s="247"/>
      <c r="F79" s="247"/>
      <c r="G79" s="247"/>
      <c r="H79" s="247"/>
      <c r="I79" s="247"/>
      <c r="J79" s="247"/>
      <c r="K79" s="247"/>
      <c r="L79" s="247"/>
      <c r="M79" s="247"/>
      <c r="N79" s="247"/>
      <c r="O79" s="247"/>
      <c r="P79" s="248"/>
      <c r="Q79" s="84"/>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row>
    <row r="80" spans="1:87" s="111" customFormat="1">
      <c r="A80" s="7"/>
      <c r="B80" s="246"/>
      <c r="C80" s="247"/>
      <c r="D80" s="247"/>
      <c r="E80" s="247"/>
      <c r="F80" s="247"/>
      <c r="G80" s="247"/>
      <c r="H80" s="247"/>
      <c r="I80" s="247"/>
      <c r="J80" s="247"/>
      <c r="K80" s="247"/>
      <c r="L80" s="247"/>
      <c r="M80" s="247"/>
      <c r="N80" s="247"/>
      <c r="O80" s="247"/>
      <c r="P80" s="248"/>
      <c r="Q80" s="84"/>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row>
    <row r="81" spans="1:50" s="111" customFormat="1">
      <c r="A81" s="7"/>
      <c r="B81" s="246"/>
      <c r="C81" s="247"/>
      <c r="D81" s="247"/>
      <c r="E81" s="247"/>
      <c r="F81" s="247"/>
      <c r="G81" s="247"/>
      <c r="H81" s="247"/>
      <c r="I81" s="247"/>
      <c r="J81" s="247"/>
      <c r="K81" s="247"/>
      <c r="L81" s="247"/>
      <c r="M81" s="247"/>
      <c r="N81" s="247"/>
      <c r="O81" s="247"/>
      <c r="P81" s="248"/>
      <c r="Q81" s="84"/>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row>
    <row r="82" spans="1:50" s="111" customFormat="1">
      <c r="A82" s="7"/>
      <c r="B82" s="246"/>
      <c r="C82" s="247"/>
      <c r="D82" s="247"/>
      <c r="E82" s="247"/>
      <c r="F82" s="247"/>
      <c r="G82" s="247"/>
      <c r="H82" s="247"/>
      <c r="I82" s="247"/>
      <c r="J82" s="247"/>
      <c r="K82" s="247"/>
      <c r="L82" s="247"/>
      <c r="M82" s="247"/>
      <c r="N82" s="247"/>
      <c r="O82" s="247"/>
      <c r="P82" s="248"/>
      <c r="Q82" s="84"/>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row>
    <row r="83" spans="1:50" s="111" customFormat="1">
      <c r="A83" s="7"/>
      <c r="B83" s="246"/>
      <c r="C83" s="247"/>
      <c r="D83" s="247"/>
      <c r="E83" s="247"/>
      <c r="F83" s="247"/>
      <c r="G83" s="247"/>
      <c r="H83" s="247"/>
      <c r="I83" s="247"/>
      <c r="J83" s="247"/>
      <c r="K83" s="247"/>
      <c r="L83" s="247"/>
      <c r="M83" s="247"/>
      <c r="N83" s="247"/>
      <c r="O83" s="247"/>
      <c r="P83" s="248"/>
      <c r="Q83" s="84"/>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row>
    <row r="84" spans="1:50" s="111" customFormat="1">
      <c r="A84" s="7"/>
      <c r="B84" s="246"/>
      <c r="C84" s="247"/>
      <c r="D84" s="247"/>
      <c r="E84" s="247"/>
      <c r="F84" s="247"/>
      <c r="G84" s="247"/>
      <c r="H84" s="247"/>
      <c r="I84" s="247"/>
      <c r="J84" s="247"/>
      <c r="K84" s="247"/>
      <c r="L84" s="247"/>
      <c r="M84" s="247"/>
      <c r="N84" s="247"/>
      <c r="O84" s="247"/>
      <c r="P84" s="248"/>
      <c r="Q84" s="84"/>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row>
    <row r="85" spans="1:50" s="111" customFormat="1">
      <c r="A85" s="7"/>
      <c r="B85" s="246"/>
      <c r="C85" s="247"/>
      <c r="D85" s="247"/>
      <c r="E85" s="247"/>
      <c r="F85" s="247"/>
      <c r="G85" s="247"/>
      <c r="H85" s="247"/>
      <c r="I85" s="247"/>
      <c r="J85" s="247"/>
      <c r="K85" s="247"/>
      <c r="L85" s="247"/>
      <c r="M85" s="247"/>
      <c r="N85" s="247"/>
      <c r="O85" s="247"/>
      <c r="P85" s="248"/>
      <c r="Q85" s="84"/>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row>
    <row r="86" spans="1:50" s="111" customFormat="1">
      <c r="A86" s="7"/>
      <c r="B86" s="246"/>
      <c r="C86" s="247"/>
      <c r="D86" s="247"/>
      <c r="E86" s="247"/>
      <c r="F86" s="247"/>
      <c r="G86" s="247"/>
      <c r="H86" s="247"/>
      <c r="I86" s="247"/>
      <c r="J86" s="247"/>
      <c r="K86" s="247"/>
      <c r="L86" s="247"/>
      <c r="M86" s="247"/>
      <c r="N86" s="247"/>
      <c r="O86" s="247"/>
      <c r="P86" s="248"/>
      <c r="Q86" s="84"/>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row>
    <row r="87" spans="1:50" s="111" customFormat="1">
      <c r="A87" s="7"/>
      <c r="B87" s="246"/>
      <c r="C87" s="247"/>
      <c r="D87" s="247"/>
      <c r="E87" s="247"/>
      <c r="F87" s="247"/>
      <c r="G87" s="247"/>
      <c r="H87" s="247"/>
      <c r="I87" s="247"/>
      <c r="J87" s="247"/>
      <c r="K87" s="247"/>
      <c r="L87" s="247"/>
      <c r="M87" s="247"/>
      <c r="N87" s="247"/>
      <c r="O87" s="247"/>
      <c r="P87" s="248"/>
      <c r="Q87" s="84"/>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row>
    <row r="88" spans="1:50" s="111" customFormat="1">
      <c r="A88" s="7"/>
      <c r="B88" s="246"/>
      <c r="C88" s="247"/>
      <c r="D88" s="247"/>
      <c r="E88" s="247"/>
      <c r="F88" s="247"/>
      <c r="G88" s="247"/>
      <c r="H88" s="247"/>
      <c r="I88" s="247"/>
      <c r="J88" s="247"/>
      <c r="K88" s="247"/>
      <c r="L88" s="247"/>
      <c r="M88" s="247"/>
      <c r="N88" s="247"/>
      <c r="O88" s="247"/>
      <c r="P88" s="248"/>
      <c r="Q88" s="84"/>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row>
    <row r="89" spans="1:50" s="111" customFormat="1">
      <c r="A89" s="7"/>
      <c r="B89" s="246"/>
      <c r="C89" s="247"/>
      <c r="D89" s="247"/>
      <c r="E89" s="247"/>
      <c r="F89" s="247"/>
      <c r="G89" s="247"/>
      <c r="H89" s="247"/>
      <c r="I89" s="247"/>
      <c r="J89" s="247"/>
      <c r="K89" s="247"/>
      <c r="L89" s="247"/>
      <c r="M89" s="247"/>
      <c r="N89" s="247"/>
      <c r="O89" s="247"/>
      <c r="P89" s="248"/>
      <c r="Q89" s="84"/>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row>
    <row r="90" spans="1:50" s="111" customFormat="1">
      <c r="A90" s="7"/>
      <c r="B90" s="246"/>
      <c r="C90" s="247"/>
      <c r="D90" s="247"/>
      <c r="E90" s="247"/>
      <c r="F90" s="247"/>
      <c r="G90" s="247"/>
      <c r="H90" s="247"/>
      <c r="I90" s="247"/>
      <c r="J90" s="247"/>
      <c r="K90" s="247"/>
      <c r="L90" s="247"/>
      <c r="M90" s="247"/>
      <c r="N90" s="247"/>
      <c r="O90" s="247"/>
      <c r="P90" s="248"/>
      <c r="Q90" s="84"/>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row>
    <row r="91" spans="1:50" s="111" customFormat="1">
      <c r="A91" s="7"/>
      <c r="B91" s="246"/>
      <c r="C91" s="247"/>
      <c r="D91" s="247"/>
      <c r="E91" s="247"/>
      <c r="F91" s="247"/>
      <c r="G91" s="247"/>
      <c r="H91" s="247"/>
      <c r="I91" s="247"/>
      <c r="J91" s="247"/>
      <c r="K91" s="247"/>
      <c r="L91" s="247"/>
      <c r="M91" s="247"/>
      <c r="N91" s="247"/>
      <c r="O91" s="247"/>
      <c r="P91" s="248"/>
      <c r="Q91" s="84"/>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row>
    <row r="92" spans="1:50" s="111" customFormat="1">
      <c r="A92" s="7"/>
      <c r="B92" s="246"/>
      <c r="C92" s="247"/>
      <c r="D92" s="247"/>
      <c r="E92" s="247"/>
      <c r="F92" s="247"/>
      <c r="G92" s="247"/>
      <c r="H92" s="247"/>
      <c r="I92" s="247"/>
      <c r="J92" s="247"/>
      <c r="K92" s="247"/>
      <c r="L92" s="247"/>
      <c r="M92" s="247"/>
      <c r="N92" s="247"/>
      <c r="O92" s="247"/>
      <c r="P92" s="248"/>
      <c r="Q92" s="84"/>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row>
    <row r="93" spans="1:50" s="111" customFormat="1">
      <c r="A93" s="7"/>
      <c r="B93" s="246"/>
      <c r="C93" s="247"/>
      <c r="D93" s="247"/>
      <c r="E93" s="247"/>
      <c r="F93" s="247"/>
      <c r="G93" s="247"/>
      <c r="H93" s="247"/>
      <c r="I93" s="247"/>
      <c r="J93" s="247"/>
      <c r="K93" s="247"/>
      <c r="L93" s="247"/>
      <c r="M93" s="247"/>
      <c r="N93" s="247"/>
      <c r="O93" s="247"/>
      <c r="P93" s="248"/>
      <c r="Q93" s="84"/>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row>
    <row r="94" spans="1:50" s="111" customFormat="1">
      <c r="A94" s="7"/>
      <c r="B94" s="246"/>
      <c r="C94" s="247"/>
      <c r="D94" s="247"/>
      <c r="E94" s="247"/>
      <c r="F94" s="247"/>
      <c r="G94" s="247"/>
      <c r="H94" s="247"/>
      <c r="I94" s="247"/>
      <c r="J94" s="247"/>
      <c r="K94" s="247"/>
      <c r="L94" s="247"/>
      <c r="M94" s="247"/>
      <c r="N94" s="247"/>
      <c r="O94" s="247"/>
      <c r="P94" s="248"/>
      <c r="Q94" s="84"/>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row>
    <row r="95" spans="1:50" s="111" customForma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110"/>
    </row>
    <row r="96" spans="1:50" s="111" customFormat="1">
      <c r="A96" s="121"/>
      <c r="B96" s="110"/>
      <c r="C96" s="110"/>
      <c r="D96" s="110"/>
      <c r="E96" s="110"/>
      <c r="F96" s="110"/>
      <c r="G96" s="110"/>
      <c r="H96" s="110"/>
      <c r="I96" s="110"/>
      <c r="J96" s="110"/>
      <c r="K96" s="110"/>
      <c r="L96" s="110"/>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110"/>
    </row>
    <row r="97" spans="1:50" s="111" customFormat="1">
      <c r="A97" s="121"/>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110"/>
    </row>
    <row r="98" spans="1:50" s="111" customFormat="1">
      <c r="A98" s="121"/>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110"/>
    </row>
    <row r="99" spans="1:50" s="24" customFormat="1">
      <c r="A99" s="121"/>
      <c r="B99" s="135" t="s">
        <v>46</v>
      </c>
      <c r="C99" s="37"/>
      <c r="D99" s="37"/>
      <c r="E99" s="37"/>
      <c r="F99" s="37"/>
      <c r="G99" s="37"/>
      <c r="H99" s="37"/>
      <c r="I99" s="37"/>
      <c r="J99" s="37"/>
      <c r="K99" s="37"/>
      <c r="L99" s="37"/>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37"/>
    </row>
    <row r="100" spans="1:50" s="111" customFormat="1">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row>
    <row r="101" spans="1:50" s="111" customFormat="1"/>
    <row r="102" spans="1:50" s="111" customFormat="1"/>
    <row r="103" spans="1:50" s="111" customFormat="1"/>
    <row r="104" spans="1:50" s="111" customFormat="1"/>
    <row r="105" spans="1:50" s="111" customFormat="1"/>
    <row r="106" spans="1:50" s="111" customFormat="1"/>
    <row r="107" spans="1:50" s="111" customFormat="1"/>
    <row r="108" spans="1:50" s="111" customFormat="1"/>
    <row r="109" spans="1:50" s="111" customFormat="1"/>
    <row r="110" spans="1:50" s="111" customFormat="1"/>
    <row r="111" spans="1:50" s="111" customFormat="1"/>
    <row r="112" spans="1:50" s="111" customFormat="1"/>
    <row r="113" s="111" customFormat="1"/>
    <row r="114" s="111" customFormat="1"/>
  </sheetData>
  <sheetProtection algorithmName="SHA-512" hashValue="gq8KmOETUvfBywl66r015t78j7Gim0Sw+tuyUvn0WqjDLoormGY3eOoqztIdSK+ILM++Fx3b7Y0ru7NeYxYuvg==" saltValue="GrXyPMOWFxgGAEOhfeNsFg==" spinCount="100000" sheet="1" objects="1" scenarios="1"/>
  <mergeCells count="52">
    <mergeCell ref="B91:P91"/>
    <mergeCell ref="B77:P77"/>
    <mergeCell ref="B84:P84"/>
    <mergeCell ref="B85:P85"/>
    <mergeCell ref="B86:P86"/>
    <mergeCell ref="B88:P88"/>
    <mergeCell ref="B78:P78"/>
    <mergeCell ref="B79:P79"/>
    <mergeCell ref="B80:P80"/>
    <mergeCell ref="B81:P81"/>
    <mergeCell ref="B82:P82"/>
    <mergeCell ref="B83:P83"/>
    <mergeCell ref="X21:Z21"/>
    <mergeCell ref="AV21:AW21"/>
    <mergeCell ref="AA21:AC21"/>
    <mergeCell ref="AD21:AF21"/>
    <mergeCell ref="AG21:AH21"/>
    <mergeCell ref="AI21:AJ21"/>
    <mergeCell ref="AK21:AL21"/>
    <mergeCell ref="AM21:AN21"/>
    <mergeCell ref="AO21:AP21"/>
    <mergeCell ref="AQ21:AR21"/>
    <mergeCell ref="AT21:AU21"/>
    <mergeCell ref="D17:D18"/>
    <mergeCell ref="C17:C18"/>
    <mergeCell ref="B17:B18"/>
    <mergeCell ref="C19:E19"/>
    <mergeCell ref="T21:U21"/>
    <mergeCell ref="J21:K21"/>
    <mergeCell ref="L21:M21"/>
    <mergeCell ref="D20:M20"/>
    <mergeCell ref="H21:I21"/>
    <mergeCell ref="D21:E21"/>
    <mergeCell ref="F21:G21"/>
    <mergeCell ref="P21:Q21"/>
    <mergeCell ref="N20:Q20"/>
    <mergeCell ref="B92:P92"/>
    <mergeCell ref="B94:P94"/>
    <mergeCell ref="AV20:AW20"/>
    <mergeCell ref="AA20:AF20"/>
    <mergeCell ref="R20:Z20"/>
    <mergeCell ref="AG20:AN20"/>
    <mergeCell ref="AO20:AU20"/>
    <mergeCell ref="B87:P87"/>
    <mergeCell ref="B89:P89"/>
    <mergeCell ref="B90:P90"/>
    <mergeCell ref="B93:P93"/>
    <mergeCell ref="B20:B22"/>
    <mergeCell ref="N21:O21"/>
    <mergeCell ref="R21:S21"/>
    <mergeCell ref="C20:C22"/>
    <mergeCell ref="V21:W21"/>
  </mergeCells>
  <phoneticPr fontId="17" type="noConversion"/>
  <dataValidations count="6">
    <dataValidation type="list" allowBlank="1" showInputMessage="1" showErrorMessage="1" sqref="F23" xr:uid="{B65FD2C9-53FA-445D-A1C8-09D0CD517034}">
      <formula1>"Bore,Roof,Spring,Lake,River/stream/creek. "</formula1>
    </dataValidation>
    <dataValidation type="list" allowBlank="1" showInputMessage="1" showErrorMessage="1" sqref="X23:X74" xr:uid="{0A0CF32D-1364-4856-8D7F-604019C105B5}">
      <formula1>"Freshwater,Marine,Land,Landfill,Stockpile,Other"</formula1>
    </dataValidation>
    <dataValidation type="list" allowBlank="1" showInputMessage="1" showErrorMessage="1" sqref="AI23:AI74" xr:uid="{1E6056FF-2E9A-4A2D-B6CD-5074E5F8D9EE}">
      <formula1>"Yes,No"</formula1>
    </dataValidation>
    <dataValidation type="list" allowBlank="1" showInputMessage="1" showErrorMessage="1" sqref="AW23:AW74 AR23:AR74 AP23:AP74 AN23:AN74 AL23:AL74 AJ23:AJ74 AH23:AH74 AF23:AF74 AC23:AC74 Z23:Z74 W23:W74 U23:U74 S23:S74 Q23:Q74 O23:O74 M23:M74 K23:K74 I23:I74 G23:G74 E23:E74 AU23:AU74" xr:uid="{9B34F280-9658-4138-BA20-2D3C1F618DDD}">
      <formula1>"Highly reliable,Reliable,Less Reliable,Uncertain,Very uncertain"</formula1>
    </dataValidation>
    <dataValidation type="list" allowBlank="1" showInputMessage="1" showErrorMessage="1" sqref="F24:F74" xr:uid="{028B7351-4209-4F09-A33A-171772BD28C8}">
      <formula1>"Bore,Infiltration gallery,Lake,Spring,River/stream/creek"</formula1>
    </dataValidation>
    <dataValidation type="list" allowBlank="1" showInputMessage="1" showErrorMessage="1" sqref="AA23:AA74 AD23:AD74" xr:uid="{695B5347-3FDD-4671-B5D4-B21E0DF367EE}">
      <formula1>"Yes,No,N/A"</formula1>
    </dataValidation>
  </dataValidations>
  <pageMargins left="0.31496062992125984" right="0.31496062992125984" top="0.35433070866141736" bottom="0.35433070866141736" header="0.31496062992125984" footer="0.31496062992125984"/>
  <pageSetup paperSize="8" scale="24" orientation="landscape" r:id="rId1"/>
  <ignoredErrors>
    <ignoredError sqref="AT24 AT32:AT74 AT25:AT31"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38849545-A581-46A1-9ACD-016EF0EEA2C7}">
            <xm:f>$G$103=Organisations!$G$9</xm:f>
            <x14:dxf>
              <font>
                <color theme="0"/>
              </font>
              <fill>
                <patternFill>
                  <bgColor theme="0"/>
                </patternFill>
              </fill>
            </x14:dxf>
          </x14:cfRule>
          <xm:sqref>AV20:AW21 AV22:AV74</xm:sqref>
        </x14:conditionalFormatting>
        <x14:conditionalFormatting xmlns:xm="http://schemas.microsoft.com/office/excel/2006/main">
          <x14:cfRule type="expression" priority="50" id="{1C56D72D-11AA-4066-AECB-B05C958FAA51}">
            <xm:f>Organisations!$G$9=Organisations!$H$9</xm:f>
            <x14:dxf>
              <font>
                <color theme="0" tint="-0.34998626667073579"/>
              </font>
              <fill>
                <patternFill>
                  <bgColor theme="0" tint="-0.34998626667073579"/>
                </patternFill>
              </fill>
            </x14:dxf>
          </x14:cfRule>
          <xm:sqref>AV20:AW74</xm:sqref>
        </x14:conditionalFormatting>
      </x14:conditionalFormattings>
    </ext>
    <ext xmlns:x14="http://schemas.microsoft.com/office/spreadsheetml/2009/9/main" uri="{CCE6A557-97BC-4b89-ADB6-D9C93CAAB3DF}">
      <x14:dataValidations xmlns:xm="http://schemas.microsoft.com/office/excel/2006/main" count="17">
        <x14:dataValidation type="decimal" allowBlank="1" showInputMessage="1" showErrorMessage="1" xr:uid="{7DBAAD33-D3F8-456A-8808-43C8C30E1BDB}">
          <x14:formula1>
            <xm:f>Organisations!H$111</xm:f>
          </x14:formula1>
          <x14:formula2>
            <xm:f>Organisations!I$111</xm:f>
          </x14:formula2>
          <xm:sqref>AT24:AT74</xm:sqref>
        </x14:dataValidation>
        <x14:dataValidation type="whole" allowBlank="1" showInputMessage="1" showErrorMessage="1" xr:uid="{09DFCC80-7439-425E-9630-8935A6DB704C}">
          <x14:formula1>
            <xm:f>Organisations!H$106</xm:f>
          </x14:formula1>
          <x14:formula2>
            <xm:f>Organisations!I$106</xm:f>
          </x14:formula2>
          <xm:sqref>AK24:AK74</xm:sqref>
        </x14:dataValidation>
        <x14:dataValidation type="whole" allowBlank="1" showInputMessage="1" showErrorMessage="1" xr:uid="{16B096CC-3D47-493D-BAFA-3C606B858BEF}">
          <x14:formula1>
            <xm:f>Organisations!H$104</xm:f>
          </x14:formula1>
          <x14:formula2>
            <xm:f>Organisations!I$104</xm:f>
          </x14:formula2>
          <xm:sqref>AG24:AG74</xm:sqref>
        </x14:dataValidation>
        <x14:dataValidation type="whole" allowBlank="1" showInputMessage="1" showErrorMessage="1" xr:uid="{F352E560-820B-4901-8917-91442FD1AA74}">
          <x14:formula1>
            <xm:f>Organisations!H$107</xm:f>
          </x14:formula1>
          <x14:formula2>
            <xm:f>Organisations!I$107</xm:f>
          </x14:formula2>
          <xm:sqref>AM24:AM74</xm:sqref>
        </x14:dataValidation>
        <x14:dataValidation type="whole" allowBlank="1" showInputMessage="1" showErrorMessage="1" xr:uid="{A948871D-36BD-44CF-82AA-C5F332D9014E}">
          <x14:formula1>
            <xm:f>Organisations!H$108</xm:f>
          </x14:formula1>
          <x14:formula2>
            <xm:f>Organisations!I$108</xm:f>
          </x14:formula2>
          <xm:sqref>AO24:AO74</xm:sqref>
        </x14:dataValidation>
        <x14:dataValidation type="whole" allowBlank="1" showInputMessage="1" showErrorMessage="1" xr:uid="{79F5DD11-3945-4DE7-8441-A9C7E21BC628}">
          <x14:formula1>
            <xm:f>Organisations!H$109</xm:f>
          </x14:formula1>
          <x14:formula2>
            <xm:f>Organisations!I$109</xm:f>
          </x14:formula2>
          <xm:sqref>AQ24:AQ74</xm:sqref>
        </x14:dataValidation>
        <x14:dataValidation type="whole" allowBlank="1" showInputMessage="1" showErrorMessage="1" xr:uid="{4CB18019-7502-472E-9C91-3518E5F83901}">
          <x14:formula1>
            <xm:f>Organisations!$H110</xm:f>
          </x14:formula1>
          <x14:formula2>
            <xm:f>Organisations!I$110</xm:f>
          </x14:formula2>
          <xm:sqref>AS24:AS74</xm:sqref>
        </x14:dataValidation>
        <x14:dataValidation type="whole" allowBlank="1" showInputMessage="1" showErrorMessage="1" xr:uid="{403EEABF-CA54-4120-BF25-829588AB1AB3}">
          <x14:formula1>
            <xm:f>Organisations!H$112</xm:f>
          </x14:formula1>
          <x14:formula2>
            <xm:f>Organisations!I$112</xm:f>
          </x14:formula2>
          <xm:sqref>AV24:AV74</xm:sqref>
        </x14:dataValidation>
        <x14:dataValidation type="whole" allowBlank="1" showInputMessage="1" showErrorMessage="1" xr:uid="{CDB82AE7-E48E-4330-90CF-CCF508CFB1A6}">
          <x14:formula1>
            <xm:f>Organisations!IH$91</xm:f>
          </x14:formula1>
          <x14:formula2>
            <xm:f>Organisations!I$91</xm:f>
          </x14:formula2>
          <xm:sqref>D24:D74</xm:sqref>
        </x14:dataValidation>
        <x14:dataValidation type="whole" allowBlank="1" showInputMessage="1" showErrorMessage="1" xr:uid="{CC9B16F0-06A0-4D84-8A4C-CCF35FACA32D}">
          <x14:formula1>
            <xm:f>Organisations!IH$93</xm:f>
          </x14:formula1>
          <x14:formula2>
            <xm:f>Organisations!I$93</xm:f>
          </x14:formula2>
          <xm:sqref>H24:H74</xm:sqref>
        </x14:dataValidation>
        <x14:dataValidation type="whole" allowBlank="1" showInputMessage="1" showErrorMessage="1" xr:uid="{3D780983-87CC-4C71-B4F1-34FF2CCAF048}">
          <x14:formula1>
            <xm:f>Organisations!H$94</xm:f>
          </x14:formula1>
          <x14:formula2>
            <xm:f>Organisations!I$94</xm:f>
          </x14:formula2>
          <xm:sqref>J24:J74</xm:sqref>
        </x14:dataValidation>
        <x14:dataValidation type="whole" allowBlank="1" showInputMessage="1" showErrorMessage="1" xr:uid="{8CB9CCF0-8594-490C-8BDA-DE19DD5A4DCF}">
          <x14:formula1>
            <xm:f>Organisations!H$95</xm:f>
          </x14:formula1>
          <x14:formula2>
            <xm:f>Organisations!I$95</xm:f>
          </x14:formula2>
          <xm:sqref>L24:L74</xm:sqref>
        </x14:dataValidation>
        <x14:dataValidation type="whole" allowBlank="1" showInputMessage="1" showErrorMessage="1" xr:uid="{B6E0B9E2-54A0-431D-8F9B-7D0E4F3F7117}">
          <x14:formula1>
            <xm:f>Organisations!H$96</xm:f>
          </x14:formula1>
          <x14:formula2>
            <xm:f>Organisations!I$96</xm:f>
          </x14:formula2>
          <xm:sqref>N24:N74</xm:sqref>
        </x14:dataValidation>
        <x14:dataValidation type="whole" allowBlank="1" showInputMessage="1" showErrorMessage="1" xr:uid="{CAF4D6B0-C4A2-4C12-A326-DB18EB6BB90F}">
          <x14:formula1>
            <xm:f>Organisations!H$97</xm:f>
          </x14:formula1>
          <x14:formula2>
            <xm:f>Organisations!I$97</xm:f>
          </x14:formula2>
          <xm:sqref>P24:P74</xm:sqref>
        </x14:dataValidation>
        <x14:dataValidation type="whole" allowBlank="1" showInputMessage="1" showErrorMessage="1" xr:uid="{BE5F9DA6-D1F6-4B88-A732-89299C47916B}">
          <x14:formula1>
            <xm:f>Organisations!H$98</xm:f>
          </x14:formula1>
          <x14:formula2>
            <xm:f>Organisations!I$98</xm:f>
          </x14:formula2>
          <xm:sqref>R24:R74</xm:sqref>
        </x14:dataValidation>
        <x14:dataValidation type="whole" allowBlank="1" showInputMessage="1" showErrorMessage="1" xr:uid="{5501FF67-6EDB-47FF-B81F-3E7B9A14486A}">
          <x14:formula1>
            <xm:f>Organisations!H$99</xm:f>
          </x14:formula1>
          <x14:formula2>
            <xm:f>Organisations!I$99</xm:f>
          </x14:formula2>
          <xm:sqref>T24:T74</xm:sqref>
        </x14:dataValidation>
        <x14:dataValidation type="whole" allowBlank="1" showInputMessage="1" showErrorMessage="1" xr:uid="{C441C5D4-1255-4970-8B64-95E3E084230D}">
          <x14:formula1>
            <xm:f>Organisations!H$100</xm:f>
          </x14:formula1>
          <x14:formula2>
            <xm:f>Organisations!I$100</xm:f>
          </x14:formula2>
          <xm:sqref>V24:V74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607F-65CB-49A8-A462-0DFFB7913CCA}">
  <sheetPr codeName="Sheet5">
    <pageSetUpPr fitToPage="1"/>
  </sheetPr>
  <dimension ref="A1:CX403"/>
  <sheetViews>
    <sheetView showGridLines="0" showZeros="0" topLeftCell="A200" zoomScale="115" zoomScaleNormal="115" zoomScaleSheetLayoutView="100" workbookViewId="0">
      <selection activeCell="C16" sqref="C16"/>
    </sheetView>
  </sheetViews>
  <sheetFormatPr defaultColWidth="9.140625" defaultRowHeight="15"/>
  <cols>
    <col min="1" max="1" width="9.140625" style="7"/>
    <col min="2" max="2" width="28.28515625" style="7" customWidth="1"/>
    <col min="3" max="4" width="25.7109375" style="7" customWidth="1"/>
    <col min="5" max="5" width="19.140625" style="111" customWidth="1"/>
    <col min="6" max="6" width="46.7109375" style="7" customWidth="1"/>
    <col min="7" max="39" width="9.140625" style="111"/>
    <col min="40" max="16384" width="9.140625" style="7"/>
  </cols>
  <sheetData>
    <row r="1" spans="2:102">
      <c r="E1" s="7"/>
      <c r="G1" s="110"/>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row>
    <row r="2" spans="2:102">
      <c r="E2" s="7"/>
      <c r="G2" s="110"/>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row>
    <row r="3" spans="2:102">
      <c r="E3" s="7"/>
      <c r="G3" s="110"/>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row>
    <row r="4" spans="2:102">
      <c r="E4" s="7"/>
      <c r="G4" s="110"/>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row>
    <row r="5" spans="2:102" ht="36" customHeight="1">
      <c r="E5" s="7"/>
      <c r="G5" s="110"/>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row>
    <row r="6" spans="2:102" ht="36" customHeight="1">
      <c r="E6" s="7"/>
      <c r="G6" s="110"/>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row>
    <row r="7" spans="2:102" ht="12.75" customHeight="1">
      <c r="E7" s="7"/>
      <c r="G7" s="110"/>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row>
    <row r="8" spans="2:102" customFormat="1" ht="26.25">
      <c r="B8" s="3" t="s">
        <v>0</v>
      </c>
      <c r="C8" s="6"/>
      <c r="D8" s="2"/>
      <c r="G8" s="57"/>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row>
    <row r="9" spans="2:102" ht="26.25">
      <c r="B9" s="112" t="s">
        <v>300</v>
      </c>
      <c r="C9" s="112"/>
      <c r="E9" s="7"/>
      <c r="G9" s="110"/>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row>
    <row r="10" spans="2:102" ht="26.25">
      <c r="B10" s="112"/>
      <c r="C10" s="112"/>
      <c r="E10" s="7"/>
      <c r="G10" s="110"/>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row>
    <row r="11" spans="2:102" ht="15" customHeight="1">
      <c r="B11" s="9" t="s">
        <v>301</v>
      </c>
      <c r="C11" s="136"/>
      <c r="E11" s="7"/>
      <c r="G11" s="110"/>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row>
    <row r="12" spans="2:102" ht="15" customHeight="1">
      <c r="B12" s="7" t="s">
        <v>70</v>
      </c>
      <c r="C12" s="136"/>
      <c r="E12" s="7"/>
      <c r="G12" s="110"/>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row>
    <row r="13" spans="2:102" ht="15" customHeight="1">
      <c r="B13" s="9" t="s">
        <v>240</v>
      </c>
      <c r="C13" s="136"/>
      <c r="E13" s="7"/>
      <c r="G13" s="110"/>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row>
    <row r="14" spans="2:102" ht="15" customHeight="1">
      <c r="C14" s="136"/>
      <c r="E14" s="7"/>
      <c r="G14" s="110"/>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row>
    <row r="15" spans="2:102" ht="36" customHeight="1">
      <c r="B15" s="137" t="s">
        <v>302</v>
      </c>
      <c r="C15" s="204">
        <f>COUNTA(B20:B204)</f>
        <v>0</v>
      </c>
      <c r="E15" s="9"/>
      <c r="F15" s="9"/>
      <c r="G15" s="110"/>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row>
    <row r="16" spans="2:102" ht="42.75" customHeight="1">
      <c r="B16" s="138" t="s">
        <v>72</v>
      </c>
      <c r="C16" s="205" t="str">
        <f>IF(C15&gt;0,COUNTA(B20:E204)/4/C15,"")</f>
        <v/>
      </c>
      <c r="E16" s="9"/>
      <c r="F16" s="9"/>
      <c r="G16" s="110"/>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row>
    <row r="17" spans="2:102" ht="27.75" customHeight="1">
      <c r="B17" s="10"/>
      <c r="C17" s="10"/>
      <c r="E17" s="7"/>
      <c r="G17" s="110"/>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row>
    <row r="18" spans="2:102" ht="75.2">
      <c r="B18" s="8" t="s">
        <v>303</v>
      </c>
      <c r="C18" s="8" t="s">
        <v>304</v>
      </c>
      <c r="D18" s="8" t="s">
        <v>305</v>
      </c>
      <c r="E18" s="8" t="s">
        <v>81</v>
      </c>
      <c r="F18" s="8" t="s">
        <v>306</v>
      </c>
      <c r="G18" s="110"/>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row>
    <row r="19" spans="2:102" s="142" customFormat="1">
      <c r="B19" s="139" t="s">
        <v>307</v>
      </c>
      <c r="C19" s="139" t="s">
        <v>308</v>
      </c>
      <c r="D19" s="104">
        <v>45992</v>
      </c>
      <c r="E19" s="97" t="s">
        <v>282</v>
      </c>
      <c r="F19" s="139"/>
      <c r="G19" s="140"/>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row>
    <row r="20" spans="2:102" s="145" customFormat="1">
      <c r="B20" s="68"/>
      <c r="C20" s="73"/>
      <c r="D20" s="60"/>
      <c r="E20" s="67"/>
      <c r="F20" s="68"/>
      <c r="G20" s="143"/>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row>
    <row r="21" spans="2:102">
      <c r="B21" s="68"/>
      <c r="C21" s="73"/>
      <c r="D21" s="60"/>
      <c r="E21" s="67"/>
      <c r="F21" s="68"/>
      <c r="G21" s="110"/>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row>
    <row r="22" spans="2:102">
      <c r="B22" s="68"/>
      <c r="C22" s="73"/>
      <c r="D22" s="60"/>
      <c r="E22" s="67"/>
      <c r="F22" s="68"/>
      <c r="G22" s="110"/>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row>
    <row r="23" spans="2:102">
      <c r="B23" s="68"/>
      <c r="C23" s="73"/>
      <c r="D23" s="60"/>
      <c r="E23" s="67"/>
      <c r="F23" s="68"/>
      <c r="G23" s="110"/>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row>
    <row r="24" spans="2:102">
      <c r="B24" s="68"/>
      <c r="C24" s="73"/>
      <c r="D24" s="60"/>
      <c r="E24" s="67"/>
      <c r="F24" s="68"/>
      <c r="G24" s="110"/>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row>
    <row r="25" spans="2:102">
      <c r="B25" s="68"/>
      <c r="C25" s="73"/>
      <c r="D25" s="60"/>
      <c r="E25" s="67"/>
      <c r="F25" s="68"/>
      <c r="G25" s="110"/>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row>
    <row r="26" spans="2:102">
      <c r="B26" s="68"/>
      <c r="C26" s="73"/>
      <c r="D26" s="60"/>
      <c r="E26" s="67"/>
      <c r="F26" s="68"/>
      <c r="G26" s="110"/>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row>
    <row r="27" spans="2:102">
      <c r="B27" s="68"/>
      <c r="C27" s="73"/>
      <c r="D27" s="60"/>
      <c r="E27" s="67"/>
      <c r="F27" s="68"/>
      <c r="G27" s="110"/>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row>
    <row r="28" spans="2:102">
      <c r="B28" s="68"/>
      <c r="C28" s="73"/>
      <c r="D28" s="60"/>
      <c r="E28" s="67"/>
      <c r="F28" s="68"/>
      <c r="G28" s="110"/>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row>
    <row r="29" spans="2:102">
      <c r="B29" s="68"/>
      <c r="C29" s="73"/>
      <c r="D29" s="60"/>
      <c r="E29" s="67"/>
      <c r="F29" s="68"/>
      <c r="G29" s="110"/>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row>
    <row r="30" spans="2:102">
      <c r="B30" s="68"/>
      <c r="C30" s="73"/>
      <c r="D30" s="60"/>
      <c r="E30" s="67"/>
      <c r="F30" s="68"/>
      <c r="G30" s="110"/>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row>
    <row r="31" spans="2:102">
      <c r="B31" s="68"/>
      <c r="C31" s="73"/>
      <c r="D31" s="60"/>
      <c r="E31" s="67"/>
      <c r="F31" s="68"/>
      <c r="G31" s="110"/>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row>
    <row r="32" spans="2:102">
      <c r="B32" s="68"/>
      <c r="C32" s="73"/>
      <c r="D32" s="60"/>
      <c r="E32" s="67"/>
      <c r="F32" s="68"/>
      <c r="G32" s="110"/>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row>
    <row r="33" spans="2:102">
      <c r="B33" s="68"/>
      <c r="C33" s="73"/>
      <c r="D33" s="60"/>
      <c r="E33" s="67"/>
      <c r="F33" s="68"/>
      <c r="G33" s="110"/>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row>
    <row r="34" spans="2:102">
      <c r="B34" s="68"/>
      <c r="C34" s="73"/>
      <c r="D34" s="60"/>
      <c r="E34" s="67"/>
      <c r="F34" s="68"/>
      <c r="G34" s="110"/>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row>
    <row r="35" spans="2:102">
      <c r="B35" s="68"/>
      <c r="C35" s="73"/>
      <c r="D35" s="60"/>
      <c r="E35" s="67"/>
      <c r="F35" s="68"/>
      <c r="G35" s="110"/>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row>
    <row r="36" spans="2:102">
      <c r="B36" s="68"/>
      <c r="C36" s="73"/>
      <c r="D36" s="60"/>
      <c r="E36" s="67"/>
      <c r="F36" s="68"/>
      <c r="G36" s="110"/>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row>
    <row r="37" spans="2:102">
      <c r="B37" s="68"/>
      <c r="C37" s="73"/>
      <c r="D37" s="60"/>
      <c r="E37" s="67"/>
      <c r="F37" s="68"/>
      <c r="G37" s="110"/>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row>
    <row r="38" spans="2:102">
      <c r="B38" s="68"/>
      <c r="C38" s="73"/>
      <c r="D38" s="60"/>
      <c r="E38" s="67"/>
      <c r="F38" s="68"/>
      <c r="G38" s="110"/>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row>
    <row r="39" spans="2:102">
      <c r="B39" s="68"/>
      <c r="C39" s="73"/>
      <c r="D39" s="60"/>
      <c r="E39" s="67"/>
      <c r="F39" s="68"/>
      <c r="G39" s="110"/>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row>
    <row r="40" spans="2:102">
      <c r="B40" s="68"/>
      <c r="C40" s="73"/>
      <c r="D40" s="60"/>
      <c r="E40" s="67"/>
      <c r="F40" s="68"/>
      <c r="G40" s="110"/>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row>
    <row r="41" spans="2:102">
      <c r="B41" s="68"/>
      <c r="C41" s="73"/>
      <c r="D41" s="60"/>
      <c r="E41" s="67"/>
      <c r="F41" s="68"/>
      <c r="G41" s="110"/>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row>
    <row r="42" spans="2:102">
      <c r="B42" s="68"/>
      <c r="C42" s="73"/>
      <c r="D42" s="60"/>
      <c r="E42" s="67"/>
      <c r="F42" s="68"/>
      <c r="G42" s="110"/>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row>
    <row r="43" spans="2:102">
      <c r="B43" s="68"/>
      <c r="C43" s="73"/>
      <c r="D43" s="60"/>
      <c r="E43" s="67"/>
      <c r="F43" s="68"/>
      <c r="G43" s="110"/>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row>
    <row r="44" spans="2:102">
      <c r="B44" s="68"/>
      <c r="C44" s="73"/>
      <c r="D44" s="60"/>
      <c r="E44" s="67"/>
      <c r="F44" s="68"/>
      <c r="G44" s="110"/>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row>
    <row r="45" spans="2:102">
      <c r="B45" s="68"/>
      <c r="C45" s="73"/>
      <c r="D45" s="60"/>
      <c r="E45" s="67"/>
      <c r="F45" s="68"/>
      <c r="G45" s="110"/>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row>
    <row r="46" spans="2:102">
      <c r="B46" s="68"/>
      <c r="C46" s="73"/>
      <c r="D46" s="60"/>
      <c r="E46" s="67"/>
      <c r="F46" s="68"/>
      <c r="G46" s="110"/>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row>
    <row r="47" spans="2:102">
      <c r="B47" s="68"/>
      <c r="C47" s="73"/>
      <c r="D47" s="60"/>
      <c r="E47" s="67"/>
      <c r="F47" s="68"/>
      <c r="G47" s="110"/>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row>
    <row r="48" spans="2:102">
      <c r="B48" s="68"/>
      <c r="C48" s="73"/>
      <c r="D48" s="60"/>
      <c r="E48" s="67"/>
      <c r="F48" s="68"/>
      <c r="G48" s="110"/>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row>
    <row r="49" spans="2:102">
      <c r="B49" s="68"/>
      <c r="C49" s="73"/>
      <c r="D49" s="60"/>
      <c r="E49" s="67"/>
      <c r="F49" s="68"/>
      <c r="G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row>
    <row r="50" spans="2:102">
      <c r="B50" s="68"/>
      <c r="C50" s="73"/>
      <c r="D50" s="60"/>
      <c r="E50" s="67"/>
      <c r="F50" s="68"/>
      <c r="G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row>
    <row r="51" spans="2:102">
      <c r="B51" s="68"/>
      <c r="C51" s="73"/>
      <c r="D51" s="60"/>
      <c r="E51" s="67"/>
      <c r="F51" s="68"/>
      <c r="G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row>
    <row r="52" spans="2:102">
      <c r="B52" s="68"/>
      <c r="C52" s="73"/>
      <c r="D52" s="60"/>
      <c r="E52" s="67"/>
      <c r="F52" s="68"/>
      <c r="G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row>
    <row r="53" spans="2:102">
      <c r="B53" s="68"/>
      <c r="C53" s="73"/>
      <c r="D53" s="60"/>
      <c r="E53" s="67"/>
      <c r="F53" s="68"/>
      <c r="G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row>
    <row r="54" spans="2:102">
      <c r="B54" s="68"/>
      <c r="C54" s="73"/>
      <c r="D54" s="60"/>
      <c r="E54" s="67"/>
      <c r="F54" s="68"/>
      <c r="G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row>
    <row r="55" spans="2:102">
      <c r="B55" s="68"/>
      <c r="C55" s="73"/>
      <c r="D55" s="60"/>
      <c r="E55" s="67"/>
      <c r="F55" s="68"/>
      <c r="G55" s="110"/>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row>
    <row r="56" spans="2:102">
      <c r="B56" s="68"/>
      <c r="C56" s="73"/>
      <c r="D56" s="60"/>
      <c r="E56" s="67"/>
      <c r="F56" s="68"/>
      <c r="G56" s="110"/>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11"/>
      <c r="CV56" s="111"/>
      <c r="CW56" s="111"/>
      <c r="CX56" s="111"/>
    </row>
    <row r="57" spans="2:102">
      <c r="B57" s="68"/>
      <c r="C57" s="73"/>
      <c r="D57" s="60"/>
      <c r="E57" s="67"/>
      <c r="F57" s="68"/>
      <c r="G57" s="110"/>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111"/>
      <c r="BZ57" s="11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111"/>
    </row>
    <row r="58" spans="2:102">
      <c r="B58" s="68"/>
      <c r="C58" s="73"/>
      <c r="D58" s="60"/>
      <c r="E58" s="67"/>
      <c r="F58" s="68"/>
      <c r="G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row>
    <row r="59" spans="2:102">
      <c r="B59" s="68"/>
      <c r="C59" s="73"/>
      <c r="D59" s="60"/>
      <c r="E59" s="67"/>
      <c r="F59" s="68"/>
      <c r="G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row>
    <row r="60" spans="2:102">
      <c r="B60" s="68"/>
      <c r="C60" s="73"/>
      <c r="D60" s="60"/>
      <c r="E60" s="67"/>
      <c r="F60" s="68"/>
      <c r="G60" s="110"/>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row>
    <row r="61" spans="2:102">
      <c r="B61" s="68"/>
      <c r="C61" s="73"/>
      <c r="D61" s="60"/>
      <c r="E61" s="67"/>
      <c r="F61" s="68"/>
      <c r="G61" s="110"/>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row>
    <row r="62" spans="2:102">
      <c r="B62" s="68"/>
      <c r="C62" s="73"/>
      <c r="D62" s="60"/>
      <c r="E62" s="67"/>
      <c r="F62" s="68"/>
      <c r="G62" s="110"/>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row>
    <row r="63" spans="2:102">
      <c r="B63" s="68"/>
      <c r="C63" s="73"/>
      <c r="D63" s="60"/>
      <c r="E63" s="67"/>
      <c r="F63" s="68"/>
      <c r="G63" s="110"/>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row>
    <row r="64" spans="2:102">
      <c r="B64" s="68"/>
      <c r="C64" s="73"/>
      <c r="D64" s="60"/>
      <c r="E64" s="67"/>
      <c r="F64" s="68"/>
      <c r="G64" s="110"/>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row>
    <row r="65" spans="2:102">
      <c r="B65" s="68"/>
      <c r="C65" s="73"/>
      <c r="D65" s="60"/>
      <c r="E65" s="67"/>
      <c r="F65" s="68"/>
      <c r="G65" s="110"/>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row>
    <row r="66" spans="2:102">
      <c r="B66" s="68"/>
      <c r="C66" s="73"/>
      <c r="D66" s="60"/>
      <c r="E66" s="67"/>
      <c r="F66" s="68"/>
      <c r="G66" s="110"/>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1"/>
      <c r="BR66" s="111"/>
      <c r="BS66" s="111"/>
      <c r="BT66" s="111"/>
      <c r="BU66" s="111"/>
      <c r="BV66" s="111"/>
      <c r="BW66" s="111"/>
      <c r="BX66" s="111"/>
      <c r="BY66" s="111"/>
      <c r="BZ66" s="111"/>
      <c r="CA66" s="111"/>
      <c r="CB66" s="111"/>
      <c r="CC66" s="111"/>
      <c r="CD66" s="111"/>
      <c r="CE66" s="111"/>
      <c r="CF66" s="111"/>
      <c r="CG66" s="111"/>
      <c r="CH66" s="111"/>
      <c r="CI66" s="111"/>
      <c r="CJ66" s="111"/>
      <c r="CK66" s="111"/>
      <c r="CL66" s="111"/>
      <c r="CM66" s="111"/>
      <c r="CN66" s="111"/>
      <c r="CO66" s="111"/>
      <c r="CP66" s="111"/>
      <c r="CQ66" s="111"/>
      <c r="CR66" s="111"/>
      <c r="CS66" s="111"/>
      <c r="CT66" s="111"/>
      <c r="CU66" s="111"/>
      <c r="CV66" s="111"/>
      <c r="CW66" s="111"/>
      <c r="CX66" s="111"/>
    </row>
    <row r="67" spans="2:102">
      <c r="B67" s="68"/>
      <c r="C67" s="73"/>
      <c r="D67" s="60"/>
      <c r="E67" s="67"/>
      <c r="F67" s="68"/>
      <c r="G67" s="110"/>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row>
    <row r="68" spans="2:102">
      <c r="B68" s="68"/>
      <c r="C68" s="73"/>
      <c r="D68" s="60"/>
      <c r="E68" s="67"/>
      <c r="F68" s="68"/>
      <c r="G68" s="110"/>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row>
    <row r="69" spans="2:102">
      <c r="B69" s="68"/>
      <c r="C69" s="73"/>
      <c r="D69" s="60"/>
      <c r="E69" s="67"/>
      <c r="F69" s="68"/>
      <c r="G69" s="110"/>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row>
    <row r="70" spans="2:102">
      <c r="B70" s="68"/>
      <c r="C70" s="73"/>
      <c r="D70" s="60"/>
      <c r="E70" s="67"/>
      <c r="F70" s="68"/>
      <c r="G70" s="110"/>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row>
    <row r="71" spans="2:102">
      <c r="B71" s="68"/>
      <c r="C71" s="73"/>
      <c r="D71" s="60"/>
      <c r="E71" s="67"/>
      <c r="F71" s="68"/>
      <c r="G71" s="110"/>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row>
    <row r="72" spans="2:102">
      <c r="B72" s="68"/>
      <c r="C72" s="73"/>
      <c r="D72" s="60"/>
      <c r="E72" s="67"/>
      <c r="F72" s="68"/>
      <c r="G72" s="110"/>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row>
    <row r="73" spans="2:102">
      <c r="B73" s="68"/>
      <c r="C73" s="73"/>
      <c r="D73" s="60"/>
      <c r="E73" s="67"/>
      <c r="F73" s="68"/>
      <c r="G73" s="110"/>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c r="BY73" s="111"/>
      <c r="BZ73" s="111"/>
      <c r="CA73" s="111"/>
      <c r="CB73" s="111"/>
      <c r="CC73" s="111"/>
      <c r="CD73" s="111"/>
      <c r="CE73" s="111"/>
      <c r="CF73" s="111"/>
      <c r="CG73" s="111"/>
      <c r="CH73" s="111"/>
      <c r="CI73" s="111"/>
      <c r="CJ73" s="111"/>
      <c r="CK73" s="111"/>
      <c r="CL73" s="111"/>
      <c r="CM73" s="111"/>
      <c r="CN73" s="111"/>
      <c r="CO73" s="111"/>
      <c r="CP73" s="111"/>
      <c r="CQ73" s="111"/>
      <c r="CR73" s="111"/>
      <c r="CS73" s="111"/>
      <c r="CT73" s="111"/>
      <c r="CU73" s="111"/>
      <c r="CV73" s="111"/>
      <c r="CW73" s="111"/>
      <c r="CX73" s="111"/>
    </row>
    <row r="74" spans="2:102">
      <c r="B74" s="68"/>
      <c r="C74" s="73"/>
      <c r="D74" s="60"/>
      <c r="E74" s="67"/>
      <c r="F74" s="68"/>
      <c r="G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1"/>
      <c r="CN74" s="111"/>
      <c r="CO74" s="111"/>
      <c r="CP74" s="111"/>
      <c r="CQ74" s="111"/>
      <c r="CR74" s="111"/>
      <c r="CS74" s="111"/>
      <c r="CT74" s="111"/>
      <c r="CU74" s="111"/>
      <c r="CV74" s="111"/>
      <c r="CW74" s="111"/>
      <c r="CX74" s="111"/>
    </row>
    <row r="75" spans="2:102">
      <c r="B75" s="68"/>
      <c r="C75" s="73"/>
      <c r="D75" s="60"/>
      <c r="E75" s="67"/>
      <c r="F75" s="68"/>
      <c r="G75" s="110"/>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1"/>
      <c r="BU75" s="111"/>
      <c r="BV75" s="111"/>
      <c r="BW75" s="111"/>
      <c r="BX75" s="111"/>
      <c r="BY75" s="111"/>
      <c r="BZ75" s="111"/>
      <c r="CA75" s="111"/>
      <c r="CB75" s="111"/>
      <c r="CC75" s="111"/>
      <c r="CD75" s="111"/>
      <c r="CE75" s="111"/>
      <c r="CF75" s="111"/>
      <c r="CG75" s="111"/>
      <c r="CH75" s="111"/>
      <c r="CI75" s="111"/>
      <c r="CJ75" s="111"/>
      <c r="CK75" s="111"/>
      <c r="CL75" s="111"/>
      <c r="CM75" s="111"/>
      <c r="CN75" s="111"/>
      <c r="CO75" s="111"/>
      <c r="CP75" s="111"/>
      <c r="CQ75" s="111"/>
      <c r="CR75" s="111"/>
      <c r="CS75" s="111"/>
      <c r="CT75" s="111"/>
      <c r="CU75" s="111"/>
      <c r="CV75" s="111"/>
      <c r="CW75" s="111"/>
      <c r="CX75" s="111"/>
    </row>
    <row r="76" spans="2:102">
      <c r="B76" s="68"/>
      <c r="C76" s="73"/>
      <c r="D76" s="60"/>
      <c r="E76" s="67"/>
      <c r="F76" s="68"/>
      <c r="G76" s="110"/>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1"/>
      <c r="BR76" s="111"/>
      <c r="BS76" s="111"/>
      <c r="BT76" s="111"/>
      <c r="BU76" s="111"/>
      <c r="BV76" s="111"/>
      <c r="BW76" s="111"/>
      <c r="BX76" s="111"/>
      <c r="BY76" s="111"/>
      <c r="BZ76" s="111"/>
      <c r="CA76" s="111"/>
      <c r="CB76" s="111"/>
      <c r="CC76" s="111"/>
      <c r="CD76" s="111"/>
      <c r="CE76" s="111"/>
      <c r="CF76" s="111"/>
      <c r="CG76" s="111"/>
      <c r="CH76" s="111"/>
      <c r="CI76" s="111"/>
      <c r="CJ76" s="111"/>
      <c r="CK76" s="111"/>
      <c r="CL76" s="111"/>
      <c r="CM76" s="111"/>
      <c r="CN76" s="111"/>
      <c r="CO76" s="111"/>
      <c r="CP76" s="111"/>
      <c r="CQ76" s="111"/>
      <c r="CR76" s="111"/>
      <c r="CS76" s="111"/>
      <c r="CT76" s="111"/>
      <c r="CU76" s="111"/>
      <c r="CV76" s="111"/>
      <c r="CW76" s="111"/>
      <c r="CX76" s="111"/>
    </row>
    <row r="77" spans="2:102">
      <c r="B77" s="68"/>
      <c r="C77" s="73"/>
      <c r="D77" s="60"/>
      <c r="E77" s="67"/>
      <c r="F77" s="68"/>
      <c r="G77" s="110"/>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1"/>
      <c r="BU77" s="111"/>
      <c r="BV77" s="111"/>
      <c r="BW77" s="111"/>
      <c r="BX77" s="111"/>
      <c r="BY77" s="111"/>
      <c r="BZ77" s="111"/>
      <c r="CA77" s="111"/>
      <c r="CB77" s="111"/>
      <c r="CC77" s="111"/>
      <c r="CD77" s="111"/>
      <c r="CE77" s="111"/>
      <c r="CF77" s="111"/>
      <c r="CG77" s="111"/>
      <c r="CH77" s="111"/>
      <c r="CI77" s="111"/>
      <c r="CJ77" s="111"/>
      <c r="CK77" s="111"/>
      <c r="CL77" s="111"/>
      <c r="CM77" s="111"/>
      <c r="CN77" s="111"/>
      <c r="CO77" s="111"/>
      <c r="CP77" s="111"/>
      <c r="CQ77" s="111"/>
      <c r="CR77" s="111"/>
      <c r="CS77" s="111"/>
      <c r="CT77" s="111"/>
      <c r="CU77" s="111"/>
      <c r="CV77" s="111"/>
      <c r="CW77" s="111"/>
      <c r="CX77" s="111"/>
    </row>
    <row r="78" spans="2:102">
      <c r="B78" s="68"/>
      <c r="C78" s="73"/>
      <c r="D78" s="60"/>
      <c r="E78" s="67"/>
      <c r="F78" s="68"/>
      <c r="G78" s="110"/>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c r="BY78" s="111"/>
      <c r="BZ78" s="111"/>
      <c r="CA78" s="111"/>
      <c r="CB78" s="111"/>
      <c r="CC78" s="111"/>
      <c r="CD78" s="111"/>
      <c r="CE78" s="111"/>
      <c r="CF78" s="111"/>
      <c r="CG78" s="111"/>
      <c r="CH78" s="111"/>
      <c r="CI78" s="111"/>
      <c r="CJ78" s="111"/>
      <c r="CK78" s="111"/>
      <c r="CL78" s="111"/>
      <c r="CM78" s="111"/>
      <c r="CN78" s="111"/>
      <c r="CO78" s="111"/>
      <c r="CP78" s="111"/>
      <c r="CQ78" s="111"/>
      <c r="CR78" s="111"/>
      <c r="CS78" s="111"/>
      <c r="CT78" s="111"/>
      <c r="CU78" s="111"/>
      <c r="CV78" s="111"/>
      <c r="CW78" s="111"/>
      <c r="CX78" s="111"/>
    </row>
    <row r="79" spans="2:102">
      <c r="B79" s="68"/>
      <c r="C79" s="73"/>
      <c r="D79" s="60"/>
      <c r="E79" s="67"/>
      <c r="F79" s="68"/>
      <c r="G79" s="110"/>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1"/>
      <c r="BU79" s="111"/>
      <c r="BV79" s="111"/>
      <c r="BW79" s="111"/>
      <c r="BX79" s="111"/>
      <c r="BY79" s="111"/>
      <c r="BZ79" s="111"/>
      <c r="CA79" s="111"/>
      <c r="CB79" s="111"/>
      <c r="CC79" s="111"/>
      <c r="CD79" s="111"/>
      <c r="CE79" s="111"/>
      <c r="CF79" s="111"/>
      <c r="CG79" s="111"/>
      <c r="CH79" s="111"/>
      <c r="CI79" s="111"/>
      <c r="CJ79" s="111"/>
      <c r="CK79" s="111"/>
      <c r="CL79" s="111"/>
      <c r="CM79" s="111"/>
      <c r="CN79" s="111"/>
      <c r="CO79" s="111"/>
      <c r="CP79" s="111"/>
      <c r="CQ79" s="111"/>
      <c r="CR79" s="111"/>
      <c r="CS79" s="111"/>
      <c r="CT79" s="111"/>
      <c r="CU79" s="111"/>
      <c r="CV79" s="111"/>
      <c r="CW79" s="111"/>
      <c r="CX79" s="111"/>
    </row>
    <row r="80" spans="2:102">
      <c r="B80" s="68"/>
      <c r="C80" s="73"/>
      <c r="D80" s="60"/>
      <c r="E80" s="67"/>
      <c r="F80" s="68"/>
      <c r="G80" s="110"/>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c r="CA80" s="111"/>
      <c r="CB80" s="111"/>
      <c r="CC80" s="111"/>
      <c r="CD80" s="111"/>
      <c r="CE80" s="111"/>
      <c r="CF80" s="111"/>
      <c r="CG80" s="111"/>
      <c r="CH80" s="111"/>
      <c r="CI80" s="111"/>
      <c r="CJ80" s="111"/>
      <c r="CK80" s="111"/>
      <c r="CL80" s="111"/>
      <c r="CM80" s="111"/>
      <c r="CN80" s="111"/>
      <c r="CO80" s="111"/>
      <c r="CP80" s="111"/>
      <c r="CQ80" s="111"/>
      <c r="CR80" s="111"/>
      <c r="CS80" s="111"/>
      <c r="CT80" s="111"/>
      <c r="CU80" s="111"/>
      <c r="CV80" s="111"/>
      <c r="CW80" s="111"/>
      <c r="CX80" s="111"/>
    </row>
    <row r="81" spans="2:102">
      <c r="B81" s="68"/>
      <c r="C81" s="73"/>
      <c r="D81" s="60"/>
      <c r="E81" s="67"/>
      <c r="F81" s="68"/>
      <c r="G81" s="110"/>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c r="CA81" s="111"/>
      <c r="CB81" s="111"/>
      <c r="CC81" s="111"/>
      <c r="CD81" s="111"/>
      <c r="CE81" s="111"/>
      <c r="CF81" s="111"/>
      <c r="CG81" s="111"/>
      <c r="CH81" s="111"/>
      <c r="CI81" s="111"/>
      <c r="CJ81" s="111"/>
      <c r="CK81" s="111"/>
      <c r="CL81" s="111"/>
      <c r="CM81" s="111"/>
      <c r="CN81" s="111"/>
      <c r="CO81" s="111"/>
      <c r="CP81" s="111"/>
      <c r="CQ81" s="111"/>
      <c r="CR81" s="111"/>
      <c r="CS81" s="111"/>
      <c r="CT81" s="111"/>
      <c r="CU81" s="111"/>
      <c r="CV81" s="111"/>
      <c r="CW81" s="111"/>
      <c r="CX81" s="111"/>
    </row>
    <row r="82" spans="2:102">
      <c r="B82" s="68"/>
      <c r="C82" s="73"/>
      <c r="D82" s="60"/>
      <c r="E82" s="67"/>
      <c r="F82" s="68"/>
      <c r="G82" s="110"/>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row>
    <row r="83" spans="2:102">
      <c r="B83" s="68"/>
      <c r="C83" s="73"/>
      <c r="D83" s="60"/>
      <c r="E83" s="67"/>
      <c r="F83" s="68"/>
      <c r="G83" s="110"/>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row>
    <row r="84" spans="2:102">
      <c r="B84" s="68"/>
      <c r="C84" s="73"/>
      <c r="D84" s="60"/>
      <c r="E84" s="67"/>
      <c r="F84" s="68"/>
      <c r="G84" s="110"/>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1"/>
      <c r="BU84" s="111"/>
      <c r="BV84" s="111"/>
      <c r="BW84" s="111"/>
      <c r="BX84" s="111"/>
      <c r="BY84" s="111"/>
      <c r="BZ84" s="111"/>
      <c r="CA84" s="111"/>
      <c r="CB84" s="111"/>
      <c r="CC84" s="111"/>
      <c r="CD84" s="111"/>
      <c r="CE84" s="111"/>
      <c r="CF84" s="111"/>
      <c r="CG84" s="111"/>
      <c r="CH84" s="111"/>
      <c r="CI84" s="111"/>
      <c r="CJ84" s="111"/>
      <c r="CK84" s="111"/>
      <c r="CL84" s="111"/>
      <c r="CM84" s="111"/>
      <c r="CN84" s="111"/>
      <c r="CO84" s="111"/>
      <c r="CP84" s="111"/>
      <c r="CQ84" s="111"/>
      <c r="CR84" s="111"/>
      <c r="CS84" s="111"/>
      <c r="CT84" s="111"/>
      <c r="CU84" s="111"/>
      <c r="CV84" s="111"/>
      <c r="CW84" s="111"/>
      <c r="CX84" s="111"/>
    </row>
    <row r="85" spans="2:102">
      <c r="B85" s="68"/>
      <c r="C85" s="73"/>
      <c r="D85" s="60"/>
      <c r="E85" s="67"/>
      <c r="F85" s="68"/>
      <c r="G85" s="110"/>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1"/>
      <c r="BU85" s="111"/>
      <c r="BV85" s="111"/>
      <c r="BW85" s="111"/>
      <c r="BX85" s="111"/>
      <c r="BY85" s="111"/>
      <c r="BZ85" s="111"/>
      <c r="CA85" s="111"/>
      <c r="CB85" s="111"/>
      <c r="CC85" s="111"/>
      <c r="CD85" s="111"/>
      <c r="CE85" s="111"/>
      <c r="CF85" s="111"/>
      <c r="CG85" s="111"/>
      <c r="CH85" s="111"/>
      <c r="CI85" s="111"/>
      <c r="CJ85" s="111"/>
      <c r="CK85" s="111"/>
      <c r="CL85" s="111"/>
      <c r="CM85" s="111"/>
      <c r="CN85" s="111"/>
      <c r="CO85" s="111"/>
      <c r="CP85" s="111"/>
      <c r="CQ85" s="111"/>
      <c r="CR85" s="111"/>
      <c r="CS85" s="111"/>
      <c r="CT85" s="111"/>
      <c r="CU85" s="111"/>
      <c r="CV85" s="111"/>
      <c r="CW85" s="111"/>
      <c r="CX85" s="111"/>
    </row>
    <row r="86" spans="2:102">
      <c r="B86" s="68"/>
      <c r="C86" s="73"/>
      <c r="D86" s="60"/>
      <c r="E86" s="67"/>
      <c r="F86" s="68"/>
      <c r="G86" s="110"/>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1"/>
      <c r="BU86" s="111"/>
      <c r="BV86" s="111"/>
      <c r="BW86" s="111"/>
      <c r="BX86" s="111"/>
      <c r="BY86" s="111"/>
      <c r="BZ86" s="111"/>
      <c r="CA86" s="111"/>
      <c r="CB86" s="111"/>
      <c r="CC86" s="111"/>
      <c r="CD86" s="111"/>
      <c r="CE86" s="111"/>
      <c r="CF86" s="111"/>
      <c r="CG86" s="111"/>
      <c r="CH86" s="111"/>
      <c r="CI86" s="111"/>
      <c r="CJ86" s="111"/>
      <c r="CK86" s="111"/>
      <c r="CL86" s="111"/>
      <c r="CM86" s="111"/>
      <c r="CN86" s="111"/>
      <c r="CO86" s="111"/>
      <c r="CP86" s="111"/>
      <c r="CQ86" s="111"/>
      <c r="CR86" s="111"/>
      <c r="CS86" s="111"/>
      <c r="CT86" s="111"/>
      <c r="CU86" s="111"/>
      <c r="CV86" s="111"/>
      <c r="CW86" s="111"/>
      <c r="CX86" s="111"/>
    </row>
    <row r="87" spans="2:102">
      <c r="B87" s="68"/>
      <c r="C87" s="73"/>
      <c r="D87" s="60"/>
      <c r="E87" s="67"/>
      <c r="F87" s="68"/>
      <c r="G87" s="110"/>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row>
    <row r="88" spans="2:102">
      <c r="B88" s="68"/>
      <c r="C88" s="73"/>
      <c r="D88" s="60"/>
      <c r="E88" s="67"/>
      <c r="F88" s="68"/>
      <c r="G88" s="110"/>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c r="BY88" s="111"/>
      <c r="BZ88" s="111"/>
      <c r="CA88" s="111"/>
      <c r="CB88" s="111"/>
      <c r="CC88" s="111"/>
      <c r="CD88" s="111"/>
      <c r="CE88" s="111"/>
      <c r="CF88" s="111"/>
      <c r="CG88" s="111"/>
      <c r="CH88" s="111"/>
      <c r="CI88" s="111"/>
      <c r="CJ88" s="111"/>
      <c r="CK88" s="111"/>
      <c r="CL88" s="111"/>
      <c r="CM88" s="111"/>
      <c r="CN88" s="111"/>
      <c r="CO88" s="111"/>
      <c r="CP88" s="111"/>
      <c r="CQ88" s="111"/>
      <c r="CR88" s="111"/>
      <c r="CS88" s="111"/>
      <c r="CT88" s="111"/>
      <c r="CU88" s="111"/>
      <c r="CV88" s="111"/>
      <c r="CW88" s="111"/>
      <c r="CX88" s="111"/>
    </row>
    <row r="89" spans="2:102">
      <c r="B89" s="68"/>
      <c r="C89" s="73"/>
      <c r="D89" s="60"/>
      <c r="E89" s="67"/>
      <c r="F89" s="68"/>
      <c r="G89" s="110"/>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c r="BY89" s="111"/>
      <c r="BZ89" s="111"/>
      <c r="CA89" s="111"/>
      <c r="CB89" s="111"/>
      <c r="CC89" s="111"/>
      <c r="CD89" s="111"/>
      <c r="CE89" s="111"/>
      <c r="CF89" s="111"/>
      <c r="CG89" s="111"/>
      <c r="CH89" s="111"/>
      <c r="CI89" s="111"/>
      <c r="CJ89" s="111"/>
      <c r="CK89" s="111"/>
      <c r="CL89" s="111"/>
      <c r="CM89" s="111"/>
      <c r="CN89" s="111"/>
      <c r="CO89" s="111"/>
      <c r="CP89" s="111"/>
      <c r="CQ89" s="111"/>
      <c r="CR89" s="111"/>
      <c r="CS89" s="111"/>
      <c r="CT89" s="111"/>
      <c r="CU89" s="111"/>
      <c r="CV89" s="111"/>
      <c r="CW89" s="111"/>
      <c r="CX89" s="111"/>
    </row>
    <row r="90" spans="2:102">
      <c r="B90" s="68"/>
      <c r="C90" s="73"/>
      <c r="D90" s="60"/>
      <c r="E90" s="67"/>
      <c r="F90" s="68"/>
      <c r="G90" s="110"/>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c r="CG90" s="111"/>
      <c r="CH90" s="111"/>
      <c r="CI90" s="111"/>
      <c r="CJ90" s="111"/>
      <c r="CK90" s="111"/>
      <c r="CL90" s="111"/>
      <c r="CM90" s="111"/>
      <c r="CN90" s="111"/>
      <c r="CO90" s="111"/>
      <c r="CP90" s="111"/>
      <c r="CQ90" s="111"/>
      <c r="CR90" s="111"/>
      <c r="CS90" s="111"/>
      <c r="CT90" s="111"/>
      <c r="CU90" s="111"/>
      <c r="CV90" s="111"/>
      <c r="CW90" s="111"/>
      <c r="CX90" s="111"/>
    </row>
    <row r="91" spans="2:102">
      <c r="B91" s="68"/>
      <c r="C91" s="73"/>
      <c r="D91" s="60"/>
      <c r="E91" s="67"/>
      <c r="F91" s="68"/>
      <c r="G91" s="110"/>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c r="BS91" s="111"/>
      <c r="BT91" s="111"/>
      <c r="BU91" s="111"/>
      <c r="BV91" s="111"/>
      <c r="BW91" s="111"/>
      <c r="BX91" s="111"/>
      <c r="BY91" s="111"/>
      <c r="BZ91" s="111"/>
      <c r="CA91" s="111"/>
      <c r="CB91" s="111"/>
      <c r="CC91" s="111"/>
      <c r="CD91" s="111"/>
      <c r="CE91" s="111"/>
      <c r="CF91" s="111"/>
      <c r="CG91" s="111"/>
      <c r="CH91" s="111"/>
      <c r="CI91" s="111"/>
      <c r="CJ91" s="111"/>
      <c r="CK91" s="111"/>
      <c r="CL91" s="111"/>
      <c r="CM91" s="111"/>
      <c r="CN91" s="111"/>
      <c r="CO91" s="111"/>
      <c r="CP91" s="111"/>
      <c r="CQ91" s="111"/>
      <c r="CR91" s="111"/>
      <c r="CS91" s="111"/>
      <c r="CT91" s="111"/>
      <c r="CU91" s="111"/>
      <c r="CV91" s="111"/>
      <c r="CW91" s="111"/>
      <c r="CX91" s="111"/>
    </row>
    <row r="92" spans="2:102">
      <c r="B92" s="68"/>
      <c r="C92" s="73"/>
      <c r="D92" s="60"/>
      <c r="E92" s="67"/>
      <c r="F92" s="68"/>
      <c r="G92" s="110"/>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c r="BQ92" s="111"/>
      <c r="BR92" s="111"/>
      <c r="BS92" s="111"/>
      <c r="BT92" s="111"/>
      <c r="BU92" s="111"/>
      <c r="BV92" s="111"/>
      <c r="BW92" s="111"/>
      <c r="BX92" s="111"/>
      <c r="BY92" s="111"/>
      <c r="BZ92" s="111"/>
      <c r="CA92" s="111"/>
      <c r="CB92" s="111"/>
      <c r="CC92" s="111"/>
      <c r="CD92" s="111"/>
      <c r="CE92" s="111"/>
      <c r="CF92" s="111"/>
      <c r="CG92" s="111"/>
      <c r="CH92" s="111"/>
      <c r="CI92" s="111"/>
      <c r="CJ92" s="111"/>
      <c r="CK92" s="111"/>
      <c r="CL92" s="111"/>
      <c r="CM92" s="111"/>
      <c r="CN92" s="111"/>
      <c r="CO92" s="111"/>
      <c r="CP92" s="111"/>
      <c r="CQ92" s="111"/>
      <c r="CR92" s="111"/>
      <c r="CS92" s="111"/>
      <c r="CT92" s="111"/>
      <c r="CU92" s="111"/>
      <c r="CV92" s="111"/>
      <c r="CW92" s="111"/>
      <c r="CX92" s="111"/>
    </row>
    <row r="93" spans="2:102">
      <c r="B93" s="68"/>
      <c r="C93" s="73"/>
      <c r="D93" s="60"/>
      <c r="E93" s="67"/>
      <c r="F93" s="68"/>
      <c r="G93" s="110"/>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111"/>
      <c r="CA93" s="111"/>
      <c r="CB93" s="111"/>
      <c r="CC93" s="111"/>
      <c r="CD93" s="111"/>
      <c r="CE93" s="111"/>
      <c r="CF93" s="111"/>
      <c r="CG93" s="111"/>
      <c r="CH93" s="111"/>
      <c r="CI93" s="111"/>
      <c r="CJ93" s="111"/>
      <c r="CK93" s="111"/>
      <c r="CL93" s="111"/>
      <c r="CM93" s="111"/>
      <c r="CN93" s="111"/>
      <c r="CO93" s="111"/>
      <c r="CP93" s="111"/>
      <c r="CQ93" s="111"/>
      <c r="CR93" s="111"/>
      <c r="CS93" s="111"/>
      <c r="CT93" s="111"/>
      <c r="CU93" s="111"/>
      <c r="CV93" s="111"/>
      <c r="CW93" s="111"/>
      <c r="CX93" s="111"/>
    </row>
    <row r="94" spans="2:102">
      <c r="B94" s="68"/>
      <c r="C94" s="73"/>
      <c r="D94" s="60"/>
      <c r="E94" s="67"/>
      <c r="F94" s="68"/>
      <c r="G94" s="110"/>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1"/>
      <c r="BR94" s="111"/>
      <c r="BS94" s="111"/>
      <c r="BT94" s="111"/>
      <c r="BU94" s="111"/>
      <c r="BV94" s="111"/>
      <c r="BW94" s="111"/>
      <c r="BX94" s="111"/>
      <c r="BY94" s="111"/>
      <c r="BZ94" s="111"/>
      <c r="CA94" s="111"/>
      <c r="CB94" s="111"/>
      <c r="CC94" s="111"/>
      <c r="CD94" s="111"/>
      <c r="CE94" s="111"/>
      <c r="CF94" s="111"/>
      <c r="CG94" s="111"/>
      <c r="CH94" s="111"/>
      <c r="CI94" s="111"/>
      <c r="CJ94" s="111"/>
      <c r="CK94" s="111"/>
      <c r="CL94" s="111"/>
      <c r="CM94" s="111"/>
      <c r="CN94" s="111"/>
      <c r="CO94" s="111"/>
      <c r="CP94" s="111"/>
      <c r="CQ94" s="111"/>
      <c r="CR94" s="111"/>
      <c r="CS94" s="111"/>
      <c r="CT94" s="111"/>
      <c r="CU94" s="111"/>
      <c r="CV94" s="111"/>
      <c r="CW94" s="111"/>
      <c r="CX94" s="111"/>
    </row>
    <row r="95" spans="2:102">
      <c r="B95" s="68"/>
      <c r="C95" s="73"/>
      <c r="D95" s="60"/>
      <c r="E95" s="67"/>
      <c r="F95" s="68"/>
      <c r="G95" s="110"/>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111"/>
      <c r="BX95" s="111"/>
      <c r="BY95" s="111"/>
      <c r="BZ95" s="111"/>
      <c r="CA95" s="111"/>
      <c r="CB95" s="111"/>
      <c r="CC95" s="111"/>
      <c r="CD95" s="111"/>
      <c r="CE95" s="111"/>
      <c r="CF95" s="111"/>
      <c r="CG95" s="111"/>
      <c r="CH95" s="111"/>
      <c r="CI95" s="111"/>
      <c r="CJ95" s="111"/>
      <c r="CK95" s="111"/>
      <c r="CL95" s="111"/>
      <c r="CM95" s="111"/>
      <c r="CN95" s="111"/>
      <c r="CO95" s="111"/>
      <c r="CP95" s="111"/>
      <c r="CQ95" s="111"/>
      <c r="CR95" s="111"/>
      <c r="CS95" s="111"/>
      <c r="CT95" s="111"/>
      <c r="CU95" s="111"/>
      <c r="CV95" s="111"/>
      <c r="CW95" s="111"/>
      <c r="CX95" s="111"/>
    </row>
    <row r="96" spans="2:102">
      <c r="B96" s="68"/>
      <c r="C96" s="73"/>
      <c r="D96" s="60"/>
      <c r="E96" s="67"/>
      <c r="F96" s="68"/>
      <c r="G96" s="110"/>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c r="BS96" s="111"/>
      <c r="BT96" s="111"/>
      <c r="BU96" s="111"/>
      <c r="BV96" s="111"/>
      <c r="BW96" s="111"/>
      <c r="BX96" s="111"/>
      <c r="BY96" s="111"/>
      <c r="BZ96" s="111"/>
      <c r="CA96" s="111"/>
      <c r="CB96" s="111"/>
      <c r="CC96" s="111"/>
      <c r="CD96" s="111"/>
      <c r="CE96" s="111"/>
      <c r="CF96" s="111"/>
      <c r="CG96" s="111"/>
      <c r="CH96" s="111"/>
      <c r="CI96" s="111"/>
      <c r="CJ96" s="111"/>
      <c r="CK96" s="111"/>
      <c r="CL96" s="111"/>
      <c r="CM96" s="111"/>
      <c r="CN96" s="111"/>
      <c r="CO96" s="111"/>
      <c r="CP96" s="111"/>
      <c r="CQ96" s="111"/>
      <c r="CR96" s="111"/>
      <c r="CS96" s="111"/>
      <c r="CT96" s="111"/>
      <c r="CU96" s="111"/>
      <c r="CV96" s="111"/>
      <c r="CW96" s="111"/>
      <c r="CX96" s="111"/>
    </row>
    <row r="97" spans="2:102">
      <c r="B97" s="68"/>
      <c r="C97" s="73"/>
      <c r="D97" s="60"/>
      <c r="E97" s="67"/>
      <c r="F97" s="68"/>
      <c r="G97" s="110"/>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1"/>
      <c r="BR97" s="111"/>
      <c r="BS97" s="111"/>
      <c r="BT97" s="111"/>
      <c r="BU97" s="111"/>
      <c r="BV97" s="111"/>
      <c r="BW97" s="111"/>
      <c r="BX97" s="111"/>
      <c r="BY97" s="111"/>
      <c r="BZ97" s="111"/>
      <c r="CA97" s="111"/>
      <c r="CB97" s="111"/>
      <c r="CC97" s="111"/>
      <c r="CD97" s="111"/>
      <c r="CE97" s="111"/>
      <c r="CF97" s="111"/>
      <c r="CG97" s="111"/>
      <c r="CH97" s="111"/>
      <c r="CI97" s="111"/>
      <c r="CJ97" s="111"/>
      <c r="CK97" s="111"/>
      <c r="CL97" s="111"/>
      <c r="CM97" s="111"/>
      <c r="CN97" s="111"/>
      <c r="CO97" s="111"/>
      <c r="CP97" s="111"/>
      <c r="CQ97" s="111"/>
      <c r="CR97" s="111"/>
      <c r="CS97" s="111"/>
      <c r="CT97" s="111"/>
      <c r="CU97" s="111"/>
      <c r="CV97" s="111"/>
      <c r="CW97" s="111"/>
      <c r="CX97" s="111"/>
    </row>
    <row r="98" spans="2:102">
      <c r="B98" s="68"/>
      <c r="C98" s="73"/>
      <c r="D98" s="60"/>
      <c r="E98" s="67"/>
      <c r="F98" s="68"/>
      <c r="G98" s="110"/>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1"/>
      <c r="CB98" s="111"/>
      <c r="CC98" s="111"/>
      <c r="CD98" s="111"/>
      <c r="CE98" s="111"/>
      <c r="CF98" s="111"/>
      <c r="CG98" s="111"/>
      <c r="CH98" s="111"/>
      <c r="CI98" s="111"/>
      <c r="CJ98" s="111"/>
      <c r="CK98" s="111"/>
      <c r="CL98" s="111"/>
      <c r="CM98" s="111"/>
      <c r="CN98" s="111"/>
      <c r="CO98" s="111"/>
      <c r="CP98" s="111"/>
      <c r="CQ98" s="111"/>
      <c r="CR98" s="111"/>
      <c r="CS98" s="111"/>
      <c r="CT98" s="111"/>
      <c r="CU98" s="111"/>
      <c r="CV98" s="111"/>
      <c r="CW98" s="111"/>
      <c r="CX98" s="111"/>
    </row>
    <row r="99" spans="2:102">
      <c r="B99" s="68"/>
      <c r="C99" s="73"/>
      <c r="D99" s="60"/>
      <c r="E99" s="67"/>
      <c r="F99" s="68"/>
      <c r="G99" s="110"/>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11"/>
      <c r="BS99" s="111"/>
      <c r="BT99" s="111"/>
      <c r="BU99" s="111"/>
      <c r="BV99" s="111"/>
      <c r="BW99" s="111"/>
      <c r="BX99" s="111"/>
      <c r="BY99" s="111"/>
      <c r="BZ99" s="111"/>
      <c r="CA99" s="111"/>
      <c r="CB99" s="111"/>
      <c r="CC99" s="111"/>
      <c r="CD99" s="111"/>
      <c r="CE99" s="111"/>
      <c r="CF99" s="111"/>
      <c r="CG99" s="111"/>
      <c r="CH99" s="111"/>
      <c r="CI99" s="111"/>
      <c r="CJ99" s="111"/>
      <c r="CK99" s="111"/>
      <c r="CL99" s="111"/>
      <c r="CM99" s="111"/>
      <c r="CN99" s="111"/>
      <c r="CO99" s="111"/>
      <c r="CP99" s="111"/>
      <c r="CQ99" s="111"/>
      <c r="CR99" s="111"/>
      <c r="CS99" s="111"/>
      <c r="CT99" s="111"/>
      <c r="CU99" s="111"/>
      <c r="CV99" s="111"/>
      <c r="CW99" s="111"/>
      <c r="CX99" s="111"/>
    </row>
    <row r="100" spans="2:102">
      <c r="B100" s="68"/>
      <c r="C100" s="73"/>
      <c r="D100" s="60"/>
      <c r="E100" s="67"/>
      <c r="F100" s="68"/>
      <c r="G100" s="110"/>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c r="BS100" s="111"/>
      <c r="BT100" s="111"/>
      <c r="BU100" s="111"/>
      <c r="BV100" s="111"/>
      <c r="BW100" s="111"/>
      <c r="BX100" s="111"/>
      <c r="BY100" s="111"/>
      <c r="BZ100" s="111"/>
      <c r="CA100" s="111"/>
      <c r="CB100" s="111"/>
      <c r="CC100" s="111"/>
      <c r="CD100" s="111"/>
      <c r="CE100" s="111"/>
      <c r="CF100" s="111"/>
      <c r="CG100" s="111"/>
      <c r="CH100" s="111"/>
      <c r="CI100" s="111"/>
      <c r="CJ100" s="111"/>
      <c r="CK100" s="111"/>
      <c r="CL100" s="111"/>
      <c r="CM100" s="111"/>
      <c r="CN100" s="111"/>
      <c r="CO100" s="111"/>
      <c r="CP100" s="111"/>
      <c r="CQ100" s="111"/>
      <c r="CR100" s="111"/>
      <c r="CS100" s="111"/>
      <c r="CT100" s="111"/>
      <c r="CU100" s="111"/>
      <c r="CV100" s="111"/>
      <c r="CW100" s="111"/>
      <c r="CX100" s="111"/>
    </row>
    <row r="101" spans="2:102">
      <c r="B101" s="68"/>
      <c r="C101" s="73"/>
      <c r="D101" s="60"/>
      <c r="E101" s="67"/>
      <c r="F101" s="68"/>
      <c r="G101" s="110"/>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1"/>
      <c r="BU101" s="111"/>
      <c r="BV101" s="111"/>
      <c r="BW101" s="111"/>
      <c r="BX101" s="111"/>
      <c r="BY101" s="111"/>
      <c r="BZ101" s="111"/>
      <c r="CA101" s="111"/>
      <c r="CB101" s="111"/>
      <c r="CC101" s="111"/>
      <c r="CD101" s="111"/>
      <c r="CE101" s="111"/>
      <c r="CF101" s="111"/>
      <c r="CG101" s="111"/>
      <c r="CH101" s="111"/>
      <c r="CI101" s="111"/>
      <c r="CJ101" s="111"/>
      <c r="CK101" s="111"/>
      <c r="CL101" s="111"/>
      <c r="CM101" s="111"/>
      <c r="CN101" s="111"/>
      <c r="CO101" s="111"/>
      <c r="CP101" s="111"/>
      <c r="CQ101" s="111"/>
      <c r="CR101" s="111"/>
      <c r="CS101" s="111"/>
      <c r="CT101" s="111"/>
      <c r="CU101" s="111"/>
      <c r="CV101" s="111"/>
      <c r="CW101" s="111"/>
      <c r="CX101" s="111"/>
    </row>
    <row r="102" spans="2:102">
      <c r="B102" s="68"/>
      <c r="C102" s="73"/>
      <c r="D102" s="60"/>
      <c r="E102" s="67"/>
      <c r="F102" s="68"/>
      <c r="G102" s="110"/>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1"/>
      <c r="BU102" s="111"/>
      <c r="BV102" s="111"/>
      <c r="BW102" s="111"/>
      <c r="BX102" s="111"/>
      <c r="BY102" s="111"/>
      <c r="BZ102" s="111"/>
      <c r="CA102" s="111"/>
      <c r="CB102" s="111"/>
      <c r="CC102" s="111"/>
      <c r="CD102" s="111"/>
      <c r="CE102" s="111"/>
      <c r="CF102" s="111"/>
      <c r="CG102" s="111"/>
      <c r="CH102" s="111"/>
      <c r="CI102" s="111"/>
      <c r="CJ102" s="111"/>
      <c r="CK102" s="111"/>
      <c r="CL102" s="111"/>
      <c r="CM102" s="111"/>
      <c r="CN102" s="111"/>
      <c r="CO102" s="111"/>
      <c r="CP102" s="111"/>
      <c r="CQ102" s="111"/>
      <c r="CR102" s="111"/>
      <c r="CS102" s="111"/>
      <c r="CT102" s="111"/>
      <c r="CU102" s="111"/>
      <c r="CV102" s="111"/>
      <c r="CW102" s="111"/>
      <c r="CX102" s="111"/>
    </row>
    <row r="103" spans="2:102">
      <c r="B103" s="68"/>
      <c r="C103" s="73"/>
      <c r="D103" s="60"/>
      <c r="E103" s="67"/>
      <c r="F103" s="68"/>
      <c r="G103" s="110"/>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1"/>
      <c r="BR103" s="111"/>
      <c r="BS103" s="111"/>
      <c r="BT103" s="111"/>
      <c r="BU103" s="111"/>
      <c r="BV103" s="111"/>
      <c r="BW103" s="111"/>
      <c r="BX103" s="111"/>
      <c r="BY103" s="111"/>
      <c r="BZ103" s="111"/>
      <c r="CA103" s="111"/>
      <c r="CB103" s="111"/>
      <c r="CC103" s="111"/>
      <c r="CD103" s="111"/>
      <c r="CE103" s="111"/>
      <c r="CF103" s="111"/>
      <c r="CG103" s="111"/>
      <c r="CH103" s="111"/>
      <c r="CI103" s="111"/>
      <c r="CJ103" s="111"/>
      <c r="CK103" s="111"/>
      <c r="CL103" s="111"/>
      <c r="CM103" s="111"/>
      <c r="CN103" s="111"/>
      <c r="CO103" s="111"/>
      <c r="CP103" s="111"/>
      <c r="CQ103" s="111"/>
      <c r="CR103" s="111"/>
      <c r="CS103" s="111"/>
      <c r="CT103" s="111"/>
      <c r="CU103" s="111"/>
      <c r="CV103" s="111"/>
      <c r="CW103" s="111"/>
      <c r="CX103" s="111"/>
    </row>
    <row r="104" spans="2:102">
      <c r="B104" s="68"/>
      <c r="C104" s="73"/>
      <c r="D104" s="60"/>
      <c r="E104" s="67"/>
      <c r="F104" s="68"/>
      <c r="G104" s="110"/>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1"/>
      <c r="BU104" s="111"/>
      <c r="BV104" s="111"/>
      <c r="BW104" s="111"/>
      <c r="BX104" s="111"/>
      <c r="BY104" s="111"/>
      <c r="BZ104" s="111"/>
      <c r="CA104" s="111"/>
      <c r="CB104" s="111"/>
      <c r="CC104" s="111"/>
      <c r="CD104" s="111"/>
      <c r="CE104" s="111"/>
      <c r="CF104" s="111"/>
      <c r="CG104" s="111"/>
      <c r="CH104" s="111"/>
      <c r="CI104" s="111"/>
      <c r="CJ104" s="111"/>
      <c r="CK104" s="111"/>
      <c r="CL104" s="111"/>
      <c r="CM104" s="111"/>
      <c r="CN104" s="111"/>
      <c r="CO104" s="111"/>
      <c r="CP104" s="111"/>
      <c r="CQ104" s="111"/>
      <c r="CR104" s="111"/>
      <c r="CS104" s="111"/>
      <c r="CT104" s="111"/>
      <c r="CU104" s="111"/>
      <c r="CV104" s="111"/>
      <c r="CW104" s="111"/>
      <c r="CX104" s="111"/>
    </row>
    <row r="105" spans="2:102">
      <c r="B105" s="68"/>
      <c r="C105" s="73"/>
      <c r="D105" s="60"/>
      <c r="E105" s="67"/>
      <c r="F105" s="68"/>
      <c r="G105" s="110"/>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c r="BS105" s="111"/>
      <c r="BT105" s="111"/>
      <c r="BU105" s="111"/>
      <c r="BV105" s="111"/>
      <c r="BW105" s="111"/>
      <c r="BX105" s="111"/>
      <c r="BY105" s="111"/>
      <c r="BZ105" s="111"/>
      <c r="CA105" s="111"/>
      <c r="CB105" s="111"/>
      <c r="CC105" s="111"/>
      <c r="CD105" s="111"/>
      <c r="CE105" s="111"/>
      <c r="CF105" s="111"/>
      <c r="CG105" s="111"/>
      <c r="CH105" s="111"/>
      <c r="CI105" s="111"/>
      <c r="CJ105" s="111"/>
      <c r="CK105" s="111"/>
      <c r="CL105" s="111"/>
      <c r="CM105" s="111"/>
      <c r="CN105" s="111"/>
      <c r="CO105" s="111"/>
      <c r="CP105" s="111"/>
      <c r="CQ105" s="111"/>
      <c r="CR105" s="111"/>
      <c r="CS105" s="111"/>
      <c r="CT105" s="111"/>
      <c r="CU105" s="111"/>
      <c r="CV105" s="111"/>
      <c r="CW105" s="111"/>
      <c r="CX105" s="111"/>
    </row>
    <row r="106" spans="2:102">
      <c r="B106" s="68"/>
      <c r="C106" s="73"/>
      <c r="D106" s="60"/>
      <c r="E106" s="67"/>
      <c r="F106" s="68"/>
      <c r="G106" s="110"/>
      <c r="AN106" s="111"/>
      <c r="AO106" s="111"/>
      <c r="AP106" s="111"/>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1"/>
      <c r="BQ106" s="111"/>
      <c r="BR106" s="111"/>
      <c r="BS106" s="111"/>
      <c r="BT106" s="111"/>
      <c r="BU106" s="111"/>
      <c r="BV106" s="111"/>
      <c r="BW106" s="111"/>
      <c r="BX106" s="111"/>
      <c r="BY106" s="111"/>
      <c r="BZ106" s="111"/>
      <c r="CA106" s="111"/>
      <c r="CB106" s="111"/>
      <c r="CC106" s="111"/>
      <c r="CD106" s="111"/>
      <c r="CE106" s="111"/>
      <c r="CF106" s="111"/>
      <c r="CG106" s="111"/>
      <c r="CH106" s="111"/>
      <c r="CI106" s="111"/>
      <c r="CJ106" s="111"/>
      <c r="CK106" s="111"/>
      <c r="CL106" s="111"/>
      <c r="CM106" s="111"/>
      <c r="CN106" s="111"/>
      <c r="CO106" s="111"/>
      <c r="CP106" s="111"/>
      <c r="CQ106" s="111"/>
      <c r="CR106" s="111"/>
      <c r="CS106" s="111"/>
      <c r="CT106" s="111"/>
      <c r="CU106" s="111"/>
      <c r="CV106" s="111"/>
      <c r="CW106" s="111"/>
      <c r="CX106" s="111"/>
    </row>
    <row r="107" spans="2:102">
      <c r="B107" s="68"/>
      <c r="C107" s="73"/>
      <c r="D107" s="60"/>
      <c r="E107" s="67"/>
      <c r="F107" s="68"/>
      <c r="G107" s="110"/>
      <c r="AN107" s="111"/>
      <c r="AO107" s="111"/>
      <c r="AP107" s="111"/>
      <c r="AQ107" s="111"/>
      <c r="AR107" s="111"/>
      <c r="AS107" s="111"/>
      <c r="AT107" s="111"/>
      <c r="AU107" s="111"/>
      <c r="AV107" s="111"/>
      <c r="AW107" s="111"/>
      <c r="AX107" s="111"/>
      <c r="AY107" s="111"/>
      <c r="AZ107" s="111"/>
      <c r="BA107" s="111"/>
      <c r="BB107" s="111"/>
      <c r="BC107" s="111"/>
      <c r="BD107" s="111"/>
      <c r="BE107" s="111"/>
      <c r="BF107" s="111"/>
      <c r="BG107" s="111"/>
      <c r="BH107" s="111"/>
      <c r="BI107" s="111"/>
      <c r="BJ107" s="111"/>
      <c r="BK107" s="111"/>
      <c r="BL107" s="111"/>
      <c r="BM107" s="111"/>
      <c r="BN107" s="111"/>
      <c r="BO107" s="111"/>
      <c r="BP107" s="111"/>
      <c r="BQ107" s="111"/>
      <c r="BR107" s="111"/>
      <c r="BS107" s="111"/>
      <c r="BT107" s="111"/>
      <c r="BU107" s="111"/>
      <c r="BV107" s="111"/>
      <c r="BW107" s="111"/>
      <c r="BX107" s="111"/>
      <c r="BY107" s="111"/>
      <c r="BZ107" s="111"/>
      <c r="CA107" s="111"/>
      <c r="CB107" s="111"/>
      <c r="CC107" s="111"/>
      <c r="CD107" s="111"/>
      <c r="CE107" s="111"/>
      <c r="CF107" s="111"/>
      <c r="CG107" s="111"/>
      <c r="CH107" s="111"/>
      <c r="CI107" s="111"/>
      <c r="CJ107" s="111"/>
      <c r="CK107" s="111"/>
      <c r="CL107" s="111"/>
      <c r="CM107" s="111"/>
      <c r="CN107" s="111"/>
      <c r="CO107" s="111"/>
      <c r="CP107" s="111"/>
      <c r="CQ107" s="111"/>
      <c r="CR107" s="111"/>
      <c r="CS107" s="111"/>
      <c r="CT107" s="111"/>
      <c r="CU107" s="111"/>
      <c r="CV107" s="111"/>
      <c r="CW107" s="111"/>
      <c r="CX107" s="111"/>
    </row>
    <row r="108" spans="2:102">
      <c r="B108" s="68"/>
      <c r="C108" s="73"/>
      <c r="D108" s="60"/>
      <c r="E108" s="67"/>
      <c r="F108" s="68"/>
      <c r="G108" s="110"/>
      <c r="AN108" s="111"/>
      <c r="AO108" s="111"/>
      <c r="AP108" s="111"/>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1"/>
      <c r="BO108" s="111"/>
      <c r="BP108" s="111"/>
      <c r="BQ108" s="111"/>
      <c r="BR108" s="111"/>
      <c r="BS108" s="111"/>
      <c r="BT108" s="111"/>
      <c r="BU108" s="111"/>
      <c r="BV108" s="111"/>
      <c r="BW108" s="111"/>
      <c r="BX108" s="111"/>
      <c r="BY108" s="111"/>
      <c r="BZ108" s="111"/>
      <c r="CA108" s="111"/>
      <c r="CB108" s="111"/>
      <c r="CC108" s="111"/>
      <c r="CD108" s="111"/>
      <c r="CE108" s="111"/>
      <c r="CF108" s="111"/>
      <c r="CG108" s="111"/>
      <c r="CH108" s="111"/>
      <c r="CI108" s="111"/>
      <c r="CJ108" s="111"/>
      <c r="CK108" s="111"/>
      <c r="CL108" s="111"/>
      <c r="CM108" s="111"/>
      <c r="CN108" s="111"/>
      <c r="CO108" s="111"/>
      <c r="CP108" s="111"/>
      <c r="CQ108" s="111"/>
      <c r="CR108" s="111"/>
      <c r="CS108" s="111"/>
      <c r="CT108" s="111"/>
      <c r="CU108" s="111"/>
      <c r="CV108" s="111"/>
      <c r="CW108" s="111"/>
      <c r="CX108" s="111"/>
    </row>
    <row r="109" spans="2:102">
      <c r="B109" s="68"/>
      <c r="C109" s="73"/>
      <c r="D109" s="60"/>
      <c r="E109" s="67"/>
      <c r="F109" s="68"/>
      <c r="G109" s="110"/>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1"/>
      <c r="BU109" s="111"/>
      <c r="BV109" s="111"/>
      <c r="BW109" s="111"/>
      <c r="BX109" s="111"/>
      <c r="BY109" s="111"/>
      <c r="BZ109" s="111"/>
      <c r="CA109" s="111"/>
      <c r="CB109" s="111"/>
      <c r="CC109" s="111"/>
      <c r="CD109" s="111"/>
      <c r="CE109" s="111"/>
      <c r="CF109" s="111"/>
      <c r="CG109" s="111"/>
      <c r="CH109" s="111"/>
      <c r="CI109" s="111"/>
      <c r="CJ109" s="111"/>
      <c r="CK109" s="111"/>
      <c r="CL109" s="111"/>
      <c r="CM109" s="111"/>
      <c r="CN109" s="111"/>
      <c r="CO109" s="111"/>
      <c r="CP109" s="111"/>
      <c r="CQ109" s="111"/>
      <c r="CR109" s="111"/>
      <c r="CS109" s="111"/>
      <c r="CT109" s="111"/>
      <c r="CU109" s="111"/>
      <c r="CV109" s="111"/>
      <c r="CW109" s="111"/>
      <c r="CX109" s="111"/>
    </row>
    <row r="110" spans="2:102">
      <c r="B110" s="68"/>
      <c r="C110" s="73"/>
      <c r="D110" s="60"/>
      <c r="E110" s="67"/>
      <c r="F110" s="68"/>
      <c r="G110" s="110"/>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111"/>
      <c r="BX110" s="111"/>
      <c r="BY110" s="111"/>
      <c r="BZ110" s="111"/>
      <c r="CA110" s="111"/>
      <c r="CB110" s="111"/>
      <c r="CC110" s="111"/>
      <c r="CD110" s="111"/>
      <c r="CE110" s="111"/>
      <c r="CF110" s="111"/>
      <c r="CG110" s="111"/>
      <c r="CH110" s="111"/>
      <c r="CI110" s="111"/>
      <c r="CJ110" s="111"/>
      <c r="CK110" s="111"/>
      <c r="CL110" s="111"/>
      <c r="CM110" s="111"/>
      <c r="CN110" s="111"/>
      <c r="CO110" s="111"/>
      <c r="CP110" s="111"/>
      <c r="CQ110" s="111"/>
      <c r="CR110" s="111"/>
      <c r="CS110" s="111"/>
      <c r="CT110" s="111"/>
      <c r="CU110" s="111"/>
      <c r="CV110" s="111"/>
      <c r="CW110" s="111"/>
      <c r="CX110" s="111"/>
    </row>
    <row r="111" spans="2:102">
      <c r="B111" s="68"/>
      <c r="C111" s="73"/>
      <c r="D111" s="60"/>
      <c r="E111" s="67"/>
      <c r="F111" s="68"/>
      <c r="G111" s="110"/>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c r="BY111" s="111"/>
      <c r="BZ111" s="111"/>
      <c r="CA111" s="111"/>
      <c r="CB111" s="111"/>
      <c r="CC111" s="111"/>
      <c r="CD111" s="111"/>
      <c r="CE111" s="111"/>
      <c r="CF111" s="111"/>
      <c r="CG111" s="111"/>
      <c r="CH111" s="111"/>
      <c r="CI111" s="111"/>
      <c r="CJ111" s="111"/>
      <c r="CK111" s="111"/>
      <c r="CL111" s="111"/>
      <c r="CM111" s="111"/>
      <c r="CN111" s="111"/>
      <c r="CO111" s="111"/>
      <c r="CP111" s="111"/>
      <c r="CQ111" s="111"/>
      <c r="CR111" s="111"/>
      <c r="CS111" s="111"/>
      <c r="CT111" s="111"/>
      <c r="CU111" s="111"/>
      <c r="CV111" s="111"/>
      <c r="CW111" s="111"/>
      <c r="CX111" s="111"/>
    </row>
    <row r="112" spans="2:102">
      <c r="B112" s="68"/>
      <c r="C112" s="73"/>
      <c r="D112" s="60"/>
      <c r="E112" s="67"/>
      <c r="F112" s="68"/>
      <c r="G112" s="110"/>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c r="BY112" s="111"/>
      <c r="BZ112" s="111"/>
      <c r="CA112" s="111"/>
      <c r="CB112" s="111"/>
      <c r="CC112" s="111"/>
      <c r="CD112" s="111"/>
      <c r="CE112" s="111"/>
      <c r="CF112" s="111"/>
      <c r="CG112" s="111"/>
      <c r="CH112" s="111"/>
      <c r="CI112" s="111"/>
      <c r="CJ112" s="111"/>
      <c r="CK112" s="111"/>
      <c r="CL112" s="111"/>
      <c r="CM112" s="111"/>
      <c r="CN112" s="111"/>
      <c r="CO112" s="111"/>
      <c r="CP112" s="111"/>
      <c r="CQ112" s="111"/>
      <c r="CR112" s="111"/>
      <c r="CS112" s="111"/>
      <c r="CT112" s="111"/>
      <c r="CU112" s="111"/>
      <c r="CV112" s="111"/>
      <c r="CW112" s="111"/>
      <c r="CX112" s="111"/>
    </row>
    <row r="113" spans="2:102">
      <c r="B113" s="68"/>
      <c r="C113" s="73"/>
      <c r="D113" s="60"/>
      <c r="E113" s="67"/>
      <c r="F113" s="68"/>
      <c r="G113" s="110"/>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c r="CA113" s="111"/>
      <c r="CB113" s="111"/>
      <c r="CC113" s="111"/>
      <c r="CD113" s="111"/>
      <c r="CE113" s="111"/>
      <c r="CF113" s="111"/>
      <c r="CG113" s="111"/>
      <c r="CH113" s="111"/>
      <c r="CI113" s="111"/>
      <c r="CJ113" s="111"/>
      <c r="CK113" s="111"/>
      <c r="CL113" s="111"/>
      <c r="CM113" s="111"/>
      <c r="CN113" s="111"/>
      <c r="CO113" s="111"/>
      <c r="CP113" s="111"/>
      <c r="CQ113" s="111"/>
      <c r="CR113" s="111"/>
      <c r="CS113" s="111"/>
      <c r="CT113" s="111"/>
      <c r="CU113" s="111"/>
      <c r="CV113" s="111"/>
      <c r="CW113" s="111"/>
      <c r="CX113" s="111"/>
    </row>
    <row r="114" spans="2:102">
      <c r="B114" s="68"/>
      <c r="C114" s="73"/>
      <c r="D114" s="60"/>
      <c r="E114" s="67"/>
      <c r="F114" s="68"/>
      <c r="G114" s="110"/>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row>
    <row r="115" spans="2:102">
      <c r="B115" s="68"/>
      <c r="C115" s="73"/>
      <c r="D115" s="60"/>
      <c r="E115" s="67"/>
      <c r="F115" s="68"/>
      <c r="G115" s="110"/>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row>
    <row r="116" spans="2:102">
      <c r="B116" s="68"/>
      <c r="C116" s="73"/>
      <c r="D116" s="60"/>
      <c r="E116" s="67"/>
      <c r="F116" s="68"/>
      <c r="G116" s="110"/>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row>
    <row r="117" spans="2:102">
      <c r="B117" s="68"/>
      <c r="C117" s="73"/>
      <c r="D117" s="60"/>
      <c r="E117" s="67"/>
      <c r="F117" s="68"/>
      <c r="G117" s="110"/>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row>
    <row r="118" spans="2:102">
      <c r="B118" s="68"/>
      <c r="C118" s="73"/>
      <c r="D118" s="60"/>
      <c r="E118" s="67"/>
      <c r="F118" s="68"/>
      <c r="G118" s="110"/>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row>
    <row r="119" spans="2:102">
      <c r="B119" s="68"/>
      <c r="C119" s="73"/>
      <c r="D119" s="60"/>
      <c r="E119" s="67"/>
      <c r="F119" s="68"/>
      <c r="G119" s="110"/>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row>
    <row r="120" spans="2:102">
      <c r="B120" s="68"/>
      <c r="C120" s="73"/>
      <c r="D120" s="60"/>
      <c r="E120" s="67"/>
      <c r="F120" s="68"/>
      <c r="G120" s="110"/>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row>
    <row r="121" spans="2:102">
      <c r="B121" s="68"/>
      <c r="C121" s="73"/>
      <c r="D121" s="60"/>
      <c r="E121" s="67"/>
      <c r="F121" s="68"/>
      <c r="G121" s="110"/>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c r="BY121" s="111"/>
      <c r="BZ121" s="111"/>
      <c r="CA121" s="111"/>
      <c r="CB121" s="111"/>
      <c r="CC121" s="111"/>
      <c r="CD121" s="111"/>
      <c r="CE121" s="111"/>
      <c r="CF121" s="111"/>
      <c r="CG121" s="111"/>
      <c r="CH121" s="111"/>
      <c r="CI121" s="111"/>
      <c r="CJ121" s="111"/>
      <c r="CK121" s="111"/>
      <c r="CL121" s="111"/>
      <c r="CM121" s="111"/>
      <c r="CN121" s="111"/>
      <c r="CO121" s="111"/>
      <c r="CP121" s="111"/>
      <c r="CQ121" s="111"/>
      <c r="CR121" s="111"/>
      <c r="CS121" s="111"/>
      <c r="CT121" s="111"/>
      <c r="CU121" s="111"/>
      <c r="CV121" s="111"/>
      <c r="CW121" s="111"/>
      <c r="CX121" s="111"/>
    </row>
    <row r="122" spans="2:102">
      <c r="B122" s="68"/>
      <c r="C122" s="73"/>
      <c r="D122" s="60"/>
      <c r="E122" s="67"/>
      <c r="F122" s="68"/>
      <c r="G122" s="110"/>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c r="BX122" s="111"/>
      <c r="BY122" s="111"/>
      <c r="BZ122" s="111"/>
      <c r="CA122" s="111"/>
      <c r="CB122" s="111"/>
      <c r="CC122" s="111"/>
      <c r="CD122" s="111"/>
      <c r="CE122" s="111"/>
      <c r="CF122" s="111"/>
      <c r="CG122" s="111"/>
      <c r="CH122" s="111"/>
      <c r="CI122" s="111"/>
      <c r="CJ122" s="111"/>
      <c r="CK122" s="111"/>
      <c r="CL122" s="111"/>
      <c r="CM122" s="111"/>
      <c r="CN122" s="111"/>
      <c r="CO122" s="111"/>
      <c r="CP122" s="111"/>
      <c r="CQ122" s="111"/>
      <c r="CR122" s="111"/>
      <c r="CS122" s="111"/>
      <c r="CT122" s="111"/>
      <c r="CU122" s="111"/>
      <c r="CV122" s="111"/>
      <c r="CW122" s="111"/>
      <c r="CX122" s="111"/>
    </row>
    <row r="123" spans="2:102">
      <c r="B123" s="68"/>
      <c r="C123" s="73"/>
      <c r="D123" s="60"/>
      <c r="E123" s="67"/>
      <c r="F123" s="68"/>
      <c r="G123" s="110"/>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c r="BY123" s="111"/>
      <c r="BZ123" s="111"/>
      <c r="CA123" s="111"/>
      <c r="CB123" s="111"/>
      <c r="CC123" s="111"/>
      <c r="CD123" s="111"/>
      <c r="CE123" s="111"/>
      <c r="CF123" s="111"/>
      <c r="CG123" s="111"/>
      <c r="CH123" s="111"/>
      <c r="CI123" s="111"/>
      <c r="CJ123" s="111"/>
      <c r="CK123" s="111"/>
      <c r="CL123" s="111"/>
      <c r="CM123" s="111"/>
      <c r="CN123" s="111"/>
      <c r="CO123" s="111"/>
      <c r="CP123" s="111"/>
      <c r="CQ123" s="111"/>
      <c r="CR123" s="111"/>
      <c r="CS123" s="111"/>
      <c r="CT123" s="111"/>
      <c r="CU123" s="111"/>
      <c r="CV123" s="111"/>
      <c r="CW123" s="111"/>
      <c r="CX123" s="111"/>
    </row>
    <row r="124" spans="2:102">
      <c r="B124" s="68"/>
      <c r="C124" s="73"/>
      <c r="D124" s="60"/>
      <c r="E124" s="67"/>
      <c r="F124" s="68"/>
      <c r="G124" s="110"/>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c r="CA124" s="111"/>
      <c r="CB124" s="111"/>
      <c r="CC124" s="111"/>
      <c r="CD124" s="111"/>
      <c r="CE124" s="111"/>
      <c r="CF124" s="111"/>
      <c r="CG124" s="111"/>
      <c r="CH124" s="111"/>
      <c r="CI124" s="111"/>
      <c r="CJ124" s="111"/>
      <c r="CK124" s="111"/>
      <c r="CL124" s="111"/>
      <c r="CM124" s="111"/>
      <c r="CN124" s="111"/>
      <c r="CO124" s="111"/>
      <c r="CP124" s="111"/>
      <c r="CQ124" s="111"/>
      <c r="CR124" s="111"/>
      <c r="CS124" s="111"/>
      <c r="CT124" s="111"/>
      <c r="CU124" s="111"/>
      <c r="CV124" s="111"/>
      <c r="CW124" s="111"/>
      <c r="CX124" s="111"/>
    </row>
    <row r="125" spans="2:102">
      <c r="B125" s="68"/>
      <c r="C125" s="73"/>
      <c r="D125" s="60"/>
      <c r="E125" s="67"/>
      <c r="F125" s="68"/>
      <c r="G125" s="110"/>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c r="BZ125" s="111"/>
      <c r="CA125" s="111"/>
      <c r="CB125" s="111"/>
      <c r="CC125" s="111"/>
      <c r="CD125" s="111"/>
      <c r="CE125" s="111"/>
      <c r="CF125" s="111"/>
      <c r="CG125" s="111"/>
      <c r="CH125" s="111"/>
      <c r="CI125" s="111"/>
      <c r="CJ125" s="111"/>
      <c r="CK125" s="111"/>
      <c r="CL125" s="111"/>
      <c r="CM125" s="111"/>
      <c r="CN125" s="111"/>
      <c r="CO125" s="111"/>
      <c r="CP125" s="111"/>
      <c r="CQ125" s="111"/>
      <c r="CR125" s="111"/>
      <c r="CS125" s="111"/>
      <c r="CT125" s="111"/>
      <c r="CU125" s="111"/>
      <c r="CV125" s="111"/>
      <c r="CW125" s="111"/>
      <c r="CX125" s="111"/>
    </row>
    <row r="126" spans="2:102">
      <c r="B126" s="68"/>
      <c r="C126" s="73"/>
      <c r="D126" s="60"/>
      <c r="E126" s="67"/>
      <c r="F126" s="68"/>
      <c r="G126" s="110"/>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c r="CA126" s="111"/>
      <c r="CB126" s="111"/>
      <c r="CC126" s="111"/>
      <c r="CD126" s="111"/>
      <c r="CE126" s="111"/>
      <c r="CF126" s="111"/>
      <c r="CG126" s="111"/>
      <c r="CH126" s="111"/>
      <c r="CI126" s="111"/>
      <c r="CJ126" s="111"/>
      <c r="CK126" s="111"/>
      <c r="CL126" s="111"/>
      <c r="CM126" s="111"/>
      <c r="CN126" s="111"/>
      <c r="CO126" s="111"/>
      <c r="CP126" s="111"/>
      <c r="CQ126" s="111"/>
      <c r="CR126" s="111"/>
      <c r="CS126" s="111"/>
      <c r="CT126" s="111"/>
      <c r="CU126" s="111"/>
      <c r="CV126" s="111"/>
      <c r="CW126" s="111"/>
      <c r="CX126" s="111"/>
    </row>
    <row r="127" spans="2:102">
      <c r="B127" s="68"/>
      <c r="C127" s="73"/>
      <c r="D127" s="60"/>
      <c r="E127" s="67"/>
      <c r="F127" s="68"/>
      <c r="G127" s="110"/>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c r="BY127" s="111"/>
      <c r="BZ127" s="111"/>
      <c r="CA127" s="111"/>
      <c r="CB127" s="111"/>
      <c r="CC127" s="111"/>
      <c r="CD127" s="111"/>
      <c r="CE127" s="111"/>
      <c r="CF127" s="111"/>
      <c r="CG127" s="111"/>
      <c r="CH127" s="111"/>
      <c r="CI127" s="111"/>
      <c r="CJ127" s="111"/>
      <c r="CK127" s="111"/>
      <c r="CL127" s="111"/>
      <c r="CM127" s="111"/>
      <c r="CN127" s="111"/>
      <c r="CO127" s="111"/>
      <c r="CP127" s="111"/>
      <c r="CQ127" s="111"/>
      <c r="CR127" s="111"/>
      <c r="CS127" s="111"/>
      <c r="CT127" s="111"/>
      <c r="CU127" s="111"/>
      <c r="CV127" s="111"/>
      <c r="CW127" s="111"/>
      <c r="CX127" s="111"/>
    </row>
    <row r="128" spans="2:102">
      <c r="B128" s="68"/>
      <c r="C128" s="73"/>
      <c r="D128" s="60"/>
      <c r="E128" s="67"/>
      <c r="F128" s="68"/>
      <c r="G128" s="110"/>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c r="BZ128" s="111"/>
      <c r="CA128" s="111"/>
      <c r="CB128" s="111"/>
      <c r="CC128" s="111"/>
      <c r="CD128" s="111"/>
      <c r="CE128" s="111"/>
      <c r="CF128" s="111"/>
      <c r="CG128" s="111"/>
      <c r="CH128" s="111"/>
      <c r="CI128" s="111"/>
      <c r="CJ128" s="111"/>
      <c r="CK128" s="111"/>
      <c r="CL128" s="111"/>
      <c r="CM128" s="111"/>
      <c r="CN128" s="111"/>
      <c r="CO128" s="111"/>
      <c r="CP128" s="111"/>
      <c r="CQ128" s="111"/>
      <c r="CR128" s="111"/>
      <c r="CS128" s="111"/>
      <c r="CT128" s="111"/>
      <c r="CU128" s="111"/>
      <c r="CV128" s="111"/>
      <c r="CW128" s="111"/>
      <c r="CX128" s="111"/>
    </row>
    <row r="129" spans="2:102">
      <c r="B129" s="68"/>
      <c r="C129" s="73"/>
      <c r="D129" s="60"/>
      <c r="E129" s="67"/>
      <c r="F129" s="68"/>
      <c r="G129" s="110"/>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c r="CA129" s="111"/>
      <c r="CB129" s="111"/>
      <c r="CC129" s="111"/>
      <c r="CD129" s="111"/>
      <c r="CE129" s="111"/>
      <c r="CF129" s="111"/>
      <c r="CG129" s="111"/>
      <c r="CH129" s="111"/>
      <c r="CI129" s="111"/>
      <c r="CJ129" s="111"/>
      <c r="CK129" s="111"/>
      <c r="CL129" s="111"/>
      <c r="CM129" s="111"/>
      <c r="CN129" s="111"/>
      <c r="CO129" s="111"/>
      <c r="CP129" s="111"/>
      <c r="CQ129" s="111"/>
      <c r="CR129" s="111"/>
      <c r="CS129" s="111"/>
      <c r="CT129" s="111"/>
      <c r="CU129" s="111"/>
      <c r="CV129" s="111"/>
      <c r="CW129" s="111"/>
      <c r="CX129" s="111"/>
    </row>
    <row r="130" spans="2:102">
      <c r="B130" s="68"/>
      <c r="C130" s="73"/>
      <c r="D130" s="60"/>
      <c r="E130" s="67"/>
      <c r="F130" s="68"/>
      <c r="G130" s="110"/>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c r="BY130" s="111"/>
      <c r="BZ130" s="111"/>
      <c r="CA130" s="111"/>
      <c r="CB130" s="111"/>
      <c r="CC130" s="111"/>
      <c r="CD130" s="111"/>
      <c r="CE130" s="111"/>
      <c r="CF130" s="111"/>
      <c r="CG130" s="111"/>
      <c r="CH130" s="111"/>
      <c r="CI130" s="111"/>
      <c r="CJ130" s="111"/>
      <c r="CK130" s="111"/>
      <c r="CL130" s="111"/>
      <c r="CM130" s="111"/>
      <c r="CN130" s="111"/>
      <c r="CO130" s="111"/>
      <c r="CP130" s="111"/>
      <c r="CQ130" s="111"/>
      <c r="CR130" s="111"/>
      <c r="CS130" s="111"/>
      <c r="CT130" s="111"/>
      <c r="CU130" s="111"/>
      <c r="CV130" s="111"/>
      <c r="CW130" s="111"/>
      <c r="CX130" s="111"/>
    </row>
    <row r="131" spans="2:102">
      <c r="B131" s="68"/>
      <c r="C131" s="73"/>
      <c r="D131" s="60"/>
      <c r="E131" s="67"/>
      <c r="F131" s="68"/>
      <c r="G131" s="110"/>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c r="BZ131" s="111"/>
      <c r="CA131" s="111"/>
      <c r="CB131" s="111"/>
      <c r="CC131" s="111"/>
      <c r="CD131" s="111"/>
      <c r="CE131" s="111"/>
      <c r="CF131" s="111"/>
      <c r="CG131" s="111"/>
      <c r="CH131" s="111"/>
      <c r="CI131" s="111"/>
      <c r="CJ131" s="111"/>
      <c r="CK131" s="111"/>
      <c r="CL131" s="111"/>
      <c r="CM131" s="111"/>
      <c r="CN131" s="111"/>
      <c r="CO131" s="111"/>
      <c r="CP131" s="111"/>
      <c r="CQ131" s="111"/>
      <c r="CR131" s="111"/>
      <c r="CS131" s="111"/>
      <c r="CT131" s="111"/>
      <c r="CU131" s="111"/>
      <c r="CV131" s="111"/>
      <c r="CW131" s="111"/>
      <c r="CX131" s="111"/>
    </row>
    <row r="132" spans="2:102">
      <c r="B132" s="68"/>
      <c r="C132" s="73"/>
      <c r="D132" s="60"/>
      <c r="E132" s="67"/>
      <c r="F132" s="68"/>
      <c r="G132" s="110"/>
      <c r="AN132" s="111"/>
      <c r="AO132" s="111"/>
      <c r="AP132" s="111"/>
      <c r="AQ132" s="111"/>
      <c r="AR132" s="111"/>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c r="BY132" s="111"/>
      <c r="BZ132" s="111"/>
      <c r="CA132" s="111"/>
      <c r="CB132" s="111"/>
      <c r="CC132" s="111"/>
      <c r="CD132" s="111"/>
      <c r="CE132" s="111"/>
      <c r="CF132" s="111"/>
      <c r="CG132" s="111"/>
      <c r="CH132" s="111"/>
      <c r="CI132" s="111"/>
      <c r="CJ132" s="111"/>
      <c r="CK132" s="111"/>
      <c r="CL132" s="111"/>
      <c r="CM132" s="111"/>
      <c r="CN132" s="111"/>
      <c r="CO132" s="111"/>
      <c r="CP132" s="111"/>
      <c r="CQ132" s="111"/>
      <c r="CR132" s="111"/>
      <c r="CS132" s="111"/>
      <c r="CT132" s="111"/>
      <c r="CU132" s="111"/>
      <c r="CV132" s="111"/>
      <c r="CW132" s="111"/>
      <c r="CX132" s="111"/>
    </row>
    <row r="133" spans="2:102">
      <c r="B133" s="68"/>
      <c r="C133" s="73"/>
      <c r="D133" s="60"/>
      <c r="E133" s="67"/>
      <c r="F133" s="68"/>
      <c r="G133" s="110"/>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c r="BZ133" s="111"/>
      <c r="CA133" s="111"/>
      <c r="CB133" s="111"/>
      <c r="CC133" s="111"/>
      <c r="CD133" s="111"/>
      <c r="CE133" s="111"/>
      <c r="CF133" s="111"/>
      <c r="CG133" s="111"/>
      <c r="CH133" s="111"/>
      <c r="CI133" s="111"/>
      <c r="CJ133" s="111"/>
      <c r="CK133" s="111"/>
      <c r="CL133" s="111"/>
      <c r="CM133" s="111"/>
      <c r="CN133" s="111"/>
      <c r="CO133" s="111"/>
      <c r="CP133" s="111"/>
      <c r="CQ133" s="111"/>
      <c r="CR133" s="111"/>
      <c r="CS133" s="111"/>
      <c r="CT133" s="111"/>
      <c r="CU133" s="111"/>
      <c r="CV133" s="111"/>
      <c r="CW133" s="111"/>
      <c r="CX133" s="111"/>
    </row>
    <row r="134" spans="2:102">
      <c r="B134" s="68"/>
      <c r="C134" s="73"/>
      <c r="D134" s="60"/>
      <c r="E134" s="67"/>
      <c r="F134" s="68"/>
      <c r="G134" s="110"/>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c r="BI134" s="111"/>
      <c r="BJ134" s="111"/>
      <c r="BK134" s="111"/>
      <c r="BL134" s="111"/>
      <c r="BM134" s="111"/>
      <c r="BN134" s="111"/>
      <c r="BO134" s="111"/>
      <c r="BP134" s="111"/>
      <c r="BQ134" s="111"/>
      <c r="BR134" s="111"/>
      <c r="BS134" s="111"/>
      <c r="BT134" s="111"/>
      <c r="BU134" s="111"/>
      <c r="BV134" s="111"/>
      <c r="BW134" s="111"/>
      <c r="BX134" s="111"/>
      <c r="BY134" s="111"/>
      <c r="BZ134" s="111"/>
      <c r="CA134" s="111"/>
      <c r="CB134" s="111"/>
      <c r="CC134" s="111"/>
      <c r="CD134" s="111"/>
      <c r="CE134" s="111"/>
      <c r="CF134" s="111"/>
      <c r="CG134" s="111"/>
      <c r="CH134" s="111"/>
      <c r="CI134" s="111"/>
      <c r="CJ134" s="111"/>
      <c r="CK134" s="111"/>
      <c r="CL134" s="111"/>
      <c r="CM134" s="111"/>
      <c r="CN134" s="111"/>
      <c r="CO134" s="111"/>
      <c r="CP134" s="111"/>
      <c r="CQ134" s="111"/>
      <c r="CR134" s="111"/>
      <c r="CS134" s="111"/>
      <c r="CT134" s="111"/>
      <c r="CU134" s="111"/>
      <c r="CV134" s="111"/>
      <c r="CW134" s="111"/>
      <c r="CX134" s="111"/>
    </row>
    <row r="135" spans="2:102">
      <c r="B135" s="68"/>
      <c r="C135" s="73"/>
      <c r="D135" s="60"/>
      <c r="E135" s="67"/>
      <c r="F135" s="68"/>
      <c r="G135" s="110"/>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c r="BZ135" s="111"/>
      <c r="CA135" s="111"/>
      <c r="CB135" s="111"/>
      <c r="CC135" s="111"/>
      <c r="CD135" s="111"/>
      <c r="CE135" s="111"/>
      <c r="CF135" s="111"/>
      <c r="CG135" s="111"/>
      <c r="CH135" s="111"/>
      <c r="CI135" s="111"/>
      <c r="CJ135" s="111"/>
      <c r="CK135" s="111"/>
      <c r="CL135" s="111"/>
      <c r="CM135" s="111"/>
      <c r="CN135" s="111"/>
      <c r="CO135" s="111"/>
      <c r="CP135" s="111"/>
      <c r="CQ135" s="111"/>
      <c r="CR135" s="111"/>
      <c r="CS135" s="111"/>
      <c r="CT135" s="111"/>
      <c r="CU135" s="111"/>
      <c r="CV135" s="111"/>
      <c r="CW135" s="111"/>
      <c r="CX135" s="111"/>
    </row>
    <row r="136" spans="2:102">
      <c r="B136" s="68"/>
      <c r="C136" s="73"/>
      <c r="D136" s="60"/>
      <c r="E136" s="67"/>
      <c r="F136" s="68"/>
      <c r="G136" s="110"/>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c r="BZ136" s="111"/>
      <c r="CA136" s="111"/>
      <c r="CB136" s="111"/>
      <c r="CC136" s="111"/>
      <c r="CD136" s="111"/>
      <c r="CE136" s="111"/>
      <c r="CF136" s="111"/>
      <c r="CG136" s="111"/>
      <c r="CH136" s="111"/>
      <c r="CI136" s="111"/>
      <c r="CJ136" s="111"/>
      <c r="CK136" s="111"/>
      <c r="CL136" s="111"/>
      <c r="CM136" s="111"/>
      <c r="CN136" s="111"/>
      <c r="CO136" s="111"/>
      <c r="CP136" s="111"/>
      <c r="CQ136" s="111"/>
      <c r="CR136" s="111"/>
      <c r="CS136" s="111"/>
      <c r="CT136" s="111"/>
      <c r="CU136" s="111"/>
      <c r="CV136" s="111"/>
      <c r="CW136" s="111"/>
      <c r="CX136" s="111"/>
    </row>
    <row r="137" spans="2:102">
      <c r="B137" s="68"/>
      <c r="C137" s="73"/>
      <c r="D137" s="60"/>
      <c r="E137" s="67"/>
      <c r="F137" s="68"/>
      <c r="G137" s="110"/>
      <c r="AN137" s="111"/>
      <c r="AO137" s="111"/>
      <c r="AP137" s="111"/>
      <c r="AQ137" s="111"/>
      <c r="AR137" s="111"/>
      <c r="AS137" s="111"/>
      <c r="AT137" s="111"/>
      <c r="AU137" s="111"/>
      <c r="AV137" s="111"/>
      <c r="AW137" s="111"/>
      <c r="AX137" s="111"/>
      <c r="AY137" s="111"/>
      <c r="AZ137" s="111"/>
      <c r="BA137" s="111"/>
      <c r="BB137" s="111"/>
      <c r="BC137" s="111"/>
      <c r="BD137" s="111"/>
      <c r="BE137" s="111"/>
      <c r="BF137" s="111"/>
      <c r="BG137" s="111"/>
      <c r="BH137" s="111"/>
      <c r="BI137" s="111"/>
      <c r="BJ137" s="111"/>
      <c r="BK137" s="111"/>
      <c r="BL137" s="111"/>
      <c r="BM137" s="111"/>
      <c r="BN137" s="111"/>
      <c r="BO137" s="111"/>
      <c r="BP137" s="111"/>
      <c r="BQ137" s="111"/>
      <c r="BR137" s="111"/>
      <c r="BS137" s="111"/>
      <c r="BT137" s="111"/>
      <c r="BU137" s="111"/>
      <c r="BV137" s="111"/>
      <c r="BW137" s="111"/>
      <c r="BX137" s="111"/>
      <c r="BY137" s="111"/>
      <c r="BZ137" s="111"/>
      <c r="CA137" s="111"/>
      <c r="CB137" s="111"/>
      <c r="CC137" s="111"/>
      <c r="CD137" s="111"/>
      <c r="CE137" s="111"/>
      <c r="CF137" s="111"/>
      <c r="CG137" s="111"/>
      <c r="CH137" s="111"/>
      <c r="CI137" s="111"/>
      <c r="CJ137" s="111"/>
      <c r="CK137" s="111"/>
      <c r="CL137" s="111"/>
      <c r="CM137" s="111"/>
      <c r="CN137" s="111"/>
      <c r="CO137" s="111"/>
      <c r="CP137" s="111"/>
      <c r="CQ137" s="111"/>
      <c r="CR137" s="111"/>
      <c r="CS137" s="111"/>
      <c r="CT137" s="111"/>
      <c r="CU137" s="111"/>
      <c r="CV137" s="111"/>
      <c r="CW137" s="111"/>
      <c r="CX137" s="111"/>
    </row>
    <row r="138" spans="2:102">
      <c r="B138" s="68"/>
      <c r="C138" s="73"/>
      <c r="D138" s="60"/>
      <c r="E138" s="67"/>
      <c r="F138" s="68"/>
      <c r="G138" s="110"/>
      <c r="AN138" s="111"/>
      <c r="AO138" s="111"/>
      <c r="AP138" s="111"/>
      <c r="AQ138" s="111"/>
      <c r="AR138" s="111"/>
      <c r="AS138" s="111"/>
      <c r="AT138" s="111"/>
      <c r="AU138" s="111"/>
      <c r="AV138" s="111"/>
      <c r="AW138" s="111"/>
      <c r="AX138" s="111"/>
      <c r="AY138" s="111"/>
      <c r="AZ138" s="111"/>
      <c r="BA138" s="111"/>
      <c r="BB138" s="111"/>
      <c r="BC138" s="111"/>
      <c r="BD138" s="111"/>
      <c r="BE138" s="111"/>
      <c r="BF138" s="111"/>
      <c r="BG138" s="111"/>
      <c r="BH138" s="111"/>
      <c r="BI138" s="111"/>
      <c r="BJ138" s="111"/>
      <c r="BK138" s="111"/>
      <c r="BL138" s="111"/>
      <c r="BM138" s="111"/>
      <c r="BN138" s="111"/>
      <c r="BO138" s="111"/>
      <c r="BP138" s="111"/>
      <c r="BQ138" s="111"/>
      <c r="BR138" s="111"/>
      <c r="BS138" s="111"/>
      <c r="BT138" s="111"/>
      <c r="BU138" s="111"/>
      <c r="BV138" s="111"/>
      <c r="BW138" s="111"/>
      <c r="BX138" s="111"/>
      <c r="BY138" s="111"/>
      <c r="BZ138" s="111"/>
      <c r="CA138" s="111"/>
      <c r="CB138" s="111"/>
      <c r="CC138" s="111"/>
      <c r="CD138" s="111"/>
      <c r="CE138" s="111"/>
      <c r="CF138" s="111"/>
      <c r="CG138" s="111"/>
      <c r="CH138" s="111"/>
      <c r="CI138" s="111"/>
      <c r="CJ138" s="111"/>
      <c r="CK138" s="111"/>
      <c r="CL138" s="111"/>
      <c r="CM138" s="111"/>
      <c r="CN138" s="111"/>
      <c r="CO138" s="111"/>
      <c r="CP138" s="111"/>
      <c r="CQ138" s="111"/>
      <c r="CR138" s="111"/>
      <c r="CS138" s="111"/>
      <c r="CT138" s="111"/>
      <c r="CU138" s="111"/>
      <c r="CV138" s="111"/>
      <c r="CW138" s="111"/>
      <c r="CX138" s="111"/>
    </row>
    <row r="139" spans="2:102">
      <c r="B139" s="68"/>
      <c r="C139" s="73"/>
      <c r="D139" s="60"/>
      <c r="E139" s="67"/>
      <c r="F139" s="68"/>
      <c r="G139" s="110"/>
      <c r="AN139" s="111"/>
      <c r="AO139" s="111"/>
      <c r="AP139" s="111"/>
      <c r="AQ139" s="111"/>
      <c r="AR139" s="111"/>
      <c r="AS139" s="111"/>
      <c r="AT139" s="111"/>
      <c r="AU139" s="111"/>
      <c r="AV139" s="111"/>
      <c r="AW139" s="111"/>
      <c r="AX139" s="111"/>
      <c r="AY139" s="111"/>
      <c r="AZ139" s="111"/>
      <c r="BA139" s="111"/>
      <c r="BB139" s="111"/>
      <c r="BC139" s="111"/>
      <c r="BD139" s="111"/>
      <c r="BE139" s="111"/>
      <c r="BF139" s="111"/>
      <c r="BG139" s="111"/>
      <c r="BH139" s="111"/>
      <c r="BI139" s="111"/>
      <c r="BJ139" s="111"/>
      <c r="BK139" s="111"/>
      <c r="BL139" s="111"/>
      <c r="BM139" s="111"/>
      <c r="BN139" s="111"/>
      <c r="BO139" s="111"/>
      <c r="BP139" s="111"/>
      <c r="BQ139" s="111"/>
      <c r="BR139" s="111"/>
      <c r="BS139" s="111"/>
      <c r="BT139" s="111"/>
      <c r="BU139" s="111"/>
      <c r="BV139" s="111"/>
      <c r="BW139" s="111"/>
      <c r="BX139" s="111"/>
      <c r="BY139" s="111"/>
      <c r="BZ139" s="111"/>
      <c r="CA139" s="111"/>
      <c r="CB139" s="111"/>
      <c r="CC139" s="111"/>
      <c r="CD139" s="111"/>
      <c r="CE139" s="111"/>
      <c r="CF139" s="111"/>
      <c r="CG139" s="111"/>
      <c r="CH139" s="111"/>
      <c r="CI139" s="111"/>
      <c r="CJ139" s="111"/>
      <c r="CK139" s="111"/>
      <c r="CL139" s="111"/>
      <c r="CM139" s="111"/>
      <c r="CN139" s="111"/>
      <c r="CO139" s="111"/>
      <c r="CP139" s="111"/>
      <c r="CQ139" s="111"/>
      <c r="CR139" s="111"/>
      <c r="CS139" s="111"/>
      <c r="CT139" s="111"/>
      <c r="CU139" s="111"/>
      <c r="CV139" s="111"/>
      <c r="CW139" s="111"/>
      <c r="CX139" s="111"/>
    </row>
    <row r="140" spans="2:102">
      <c r="B140" s="68"/>
      <c r="C140" s="73"/>
      <c r="D140" s="60"/>
      <c r="E140" s="67"/>
      <c r="F140" s="68"/>
      <c r="G140" s="110"/>
      <c r="AN140" s="111"/>
      <c r="AO140" s="111"/>
      <c r="AP140" s="111"/>
      <c r="AQ140" s="111"/>
      <c r="AR140" s="111"/>
      <c r="AS140" s="111"/>
      <c r="AT140" s="111"/>
      <c r="AU140" s="111"/>
      <c r="AV140" s="111"/>
      <c r="AW140" s="111"/>
      <c r="AX140" s="111"/>
      <c r="AY140" s="111"/>
      <c r="AZ140" s="111"/>
      <c r="BA140" s="111"/>
      <c r="BB140" s="111"/>
      <c r="BC140" s="111"/>
      <c r="BD140" s="111"/>
      <c r="BE140" s="111"/>
      <c r="BF140" s="111"/>
      <c r="BG140" s="111"/>
      <c r="BH140" s="111"/>
      <c r="BI140" s="111"/>
      <c r="BJ140" s="111"/>
      <c r="BK140" s="111"/>
      <c r="BL140" s="111"/>
      <c r="BM140" s="111"/>
      <c r="BN140" s="111"/>
      <c r="BO140" s="111"/>
      <c r="BP140" s="111"/>
      <c r="BQ140" s="111"/>
      <c r="BR140" s="111"/>
      <c r="BS140" s="111"/>
      <c r="BT140" s="111"/>
      <c r="BU140" s="111"/>
      <c r="BV140" s="111"/>
      <c r="BW140" s="111"/>
      <c r="BX140" s="111"/>
      <c r="BY140" s="111"/>
      <c r="BZ140" s="111"/>
      <c r="CA140" s="111"/>
      <c r="CB140" s="111"/>
      <c r="CC140" s="111"/>
      <c r="CD140" s="111"/>
      <c r="CE140" s="111"/>
      <c r="CF140" s="111"/>
      <c r="CG140" s="111"/>
      <c r="CH140" s="111"/>
      <c r="CI140" s="111"/>
      <c r="CJ140" s="111"/>
      <c r="CK140" s="111"/>
      <c r="CL140" s="111"/>
      <c r="CM140" s="111"/>
      <c r="CN140" s="111"/>
      <c r="CO140" s="111"/>
      <c r="CP140" s="111"/>
      <c r="CQ140" s="111"/>
      <c r="CR140" s="111"/>
      <c r="CS140" s="111"/>
      <c r="CT140" s="111"/>
      <c r="CU140" s="111"/>
      <c r="CV140" s="111"/>
      <c r="CW140" s="111"/>
      <c r="CX140" s="111"/>
    </row>
    <row r="141" spans="2:102">
      <c r="B141" s="68"/>
      <c r="C141" s="73"/>
      <c r="D141" s="60"/>
      <c r="E141" s="67"/>
      <c r="F141" s="68"/>
      <c r="G141" s="110"/>
      <c r="AN141" s="111"/>
      <c r="AO141" s="111"/>
      <c r="AP141" s="111"/>
      <c r="AQ141" s="111"/>
      <c r="AR141" s="111"/>
      <c r="AS141" s="111"/>
      <c r="AT141" s="111"/>
      <c r="AU141" s="111"/>
      <c r="AV141" s="111"/>
      <c r="AW141" s="111"/>
      <c r="AX141" s="111"/>
      <c r="AY141" s="111"/>
      <c r="AZ141" s="111"/>
      <c r="BA141" s="111"/>
      <c r="BB141" s="111"/>
      <c r="BC141" s="111"/>
      <c r="BD141" s="111"/>
      <c r="BE141" s="111"/>
      <c r="BF141" s="111"/>
      <c r="BG141" s="111"/>
      <c r="BH141" s="111"/>
      <c r="BI141" s="111"/>
      <c r="BJ141" s="111"/>
      <c r="BK141" s="111"/>
      <c r="BL141" s="111"/>
      <c r="BM141" s="111"/>
      <c r="BN141" s="111"/>
      <c r="BO141" s="111"/>
      <c r="BP141" s="111"/>
      <c r="BQ141" s="111"/>
      <c r="BR141" s="111"/>
      <c r="BS141" s="111"/>
      <c r="BT141" s="111"/>
      <c r="BU141" s="111"/>
      <c r="BV141" s="111"/>
      <c r="BW141" s="111"/>
      <c r="BX141" s="111"/>
      <c r="BY141" s="111"/>
      <c r="BZ141" s="111"/>
      <c r="CA141" s="111"/>
      <c r="CB141" s="111"/>
      <c r="CC141" s="111"/>
      <c r="CD141" s="111"/>
      <c r="CE141" s="111"/>
      <c r="CF141" s="111"/>
      <c r="CG141" s="111"/>
      <c r="CH141" s="111"/>
      <c r="CI141" s="111"/>
      <c r="CJ141" s="111"/>
      <c r="CK141" s="111"/>
      <c r="CL141" s="111"/>
      <c r="CM141" s="111"/>
      <c r="CN141" s="111"/>
      <c r="CO141" s="111"/>
      <c r="CP141" s="111"/>
      <c r="CQ141" s="111"/>
      <c r="CR141" s="111"/>
      <c r="CS141" s="111"/>
      <c r="CT141" s="111"/>
      <c r="CU141" s="111"/>
      <c r="CV141" s="111"/>
      <c r="CW141" s="111"/>
      <c r="CX141" s="111"/>
    </row>
    <row r="142" spans="2:102">
      <c r="B142" s="68"/>
      <c r="C142" s="73"/>
      <c r="D142" s="60"/>
      <c r="E142" s="67"/>
      <c r="F142" s="68"/>
      <c r="G142" s="110"/>
      <c r="AN142" s="111"/>
      <c r="AO142" s="111"/>
      <c r="AP142" s="111"/>
      <c r="AQ142" s="111"/>
      <c r="AR142" s="111"/>
      <c r="AS142" s="111"/>
      <c r="AT142" s="111"/>
      <c r="AU142" s="111"/>
      <c r="AV142" s="111"/>
      <c r="AW142" s="111"/>
      <c r="AX142" s="111"/>
      <c r="AY142" s="111"/>
      <c r="AZ142" s="111"/>
      <c r="BA142" s="111"/>
      <c r="BB142" s="111"/>
      <c r="BC142" s="111"/>
      <c r="BD142" s="111"/>
      <c r="BE142" s="111"/>
      <c r="BF142" s="111"/>
      <c r="BG142" s="111"/>
      <c r="BH142" s="111"/>
      <c r="BI142" s="111"/>
      <c r="BJ142" s="111"/>
      <c r="BK142" s="111"/>
      <c r="BL142" s="111"/>
      <c r="BM142" s="111"/>
      <c r="BN142" s="111"/>
      <c r="BO142" s="111"/>
      <c r="BP142" s="111"/>
      <c r="BQ142" s="111"/>
      <c r="BR142" s="111"/>
      <c r="BS142" s="111"/>
      <c r="BT142" s="111"/>
      <c r="BU142" s="111"/>
      <c r="BV142" s="111"/>
      <c r="BW142" s="111"/>
      <c r="BX142" s="111"/>
      <c r="BY142" s="111"/>
      <c r="BZ142" s="111"/>
      <c r="CA142" s="111"/>
      <c r="CB142" s="111"/>
      <c r="CC142" s="111"/>
      <c r="CD142" s="111"/>
      <c r="CE142" s="111"/>
      <c r="CF142" s="111"/>
      <c r="CG142" s="111"/>
      <c r="CH142" s="111"/>
      <c r="CI142" s="111"/>
      <c r="CJ142" s="111"/>
      <c r="CK142" s="111"/>
      <c r="CL142" s="111"/>
      <c r="CM142" s="111"/>
      <c r="CN142" s="111"/>
      <c r="CO142" s="111"/>
      <c r="CP142" s="111"/>
      <c r="CQ142" s="111"/>
      <c r="CR142" s="111"/>
      <c r="CS142" s="111"/>
      <c r="CT142" s="111"/>
      <c r="CU142" s="111"/>
      <c r="CV142" s="111"/>
      <c r="CW142" s="111"/>
      <c r="CX142" s="111"/>
    </row>
    <row r="143" spans="2:102">
      <c r="B143" s="68"/>
      <c r="C143" s="73"/>
      <c r="D143" s="60"/>
      <c r="E143" s="67"/>
      <c r="F143" s="68"/>
      <c r="G143" s="110"/>
      <c r="AN143" s="111"/>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111"/>
      <c r="BY143" s="111"/>
      <c r="BZ143" s="111"/>
      <c r="CA143" s="111"/>
      <c r="CB143" s="111"/>
      <c r="CC143" s="111"/>
      <c r="CD143" s="111"/>
      <c r="CE143" s="111"/>
      <c r="CF143" s="111"/>
      <c r="CG143" s="111"/>
      <c r="CH143" s="111"/>
      <c r="CI143" s="111"/>
      <c r="CJ143" s="111"/>
      <c r="CK143" s="111"/>
      <c r="CL143" s="111"/>
      <c r="CM143" s="111"/>
      <c r="CN143" s="111"/>
      <c r="CO143" s="111"/>
      <c r="CP143" s="111"/>
      <c r="CQ143" s="111"/>
      <c r="CR143" s="111"/>
      <c r="CS143" s="111"/>
      <c r="CT143" s="111"/>
      <c r="CU143" s="111"/>
      <c r="CV143" s="111"/>
      <c r="CW143" s="111"/>
      <c r="CX143" s="111"/>
    </row>
    <row r="144" spans="2:102">
      <c r="B144" s="68"/>
      <c r="C144" s="73"/>
      <c r="D144" s="60"/>
      <c r="E144" s="67"/>
      <c r="F144" s="68"/>
      <c r="G144" s="110"/>
      <c r="AN144" s="111"/>
      <c r="AO144" s="111"/>
      <c r="AP144" s="111"/>
      <c r="AQ144" s="111"/>
      <c r="AR144" s="111"/>
      <c r="AS144" s="111"/>
      <c r="AT144" s="111"/>
      <c r="AU144" s="111"/>
      <c r="AV144" s="111"/>
      <c r="AW144" s="111"/>
      <c r="AX144" s="111"/>
      <c r="AY144" s="111"/>
      <c r="AZ144" s="111"/>
      <c r="BA144" s="111"/>
      <c r="BB144" s="111"/>
      <c r="BC144" s="111"/>
      <c r="BD144" s="111"/>
      <c r="BE144" s="111"/>
      <c r="BF144" s="111"/>
      <c r="BG144" s="111"/>
      <c r="BH144" s="111"/>
      <c r="BI144" s="111"/>
      <c r="BJ144" s="111"/>
      <c r="BK144" s="111"/>
      <c r="BL144" s="111"/>
      <c r="BM144" s="111"/>
      <c r="BN144" s="111"/>
      <c r="BO144" s="111"/>
      <c r="BP144" s="111"/>
      <c r="BQ144" s="111"/>
      <c r="BR144" s="111"/>
      <c r="BS144" s="111"/>
      <c r="BT144" s="111"/>
      <c r="BU144" s="111"/>
      <c r="BV144" s="111"/>
      <c r="BW144" s="111"/>
      <c r="BX144" s="111"/>
      <c r="BY144" s="111"/>
      <c r="BZ144" s="111"/>
      <c r="CA144" s="111"/>
      <c r="CB144" s="111"/>
      <c r="CC144" s="111"/>
      <c r="CD144" s="111"/>
      <c r="CE144" s="111"/>
      <c r="CF144" s="111"/>
      <c r="CG144" s="111"/>
      <c r="CH144" s="111"/>
      <c r="CI144" s="111"/>
      <c r="CJ144" s="111"/>
      <c r="CK144" s="111"/>
      <c r="CL144" s="111"/>
      <c r="CM144" s="111"/>
      <c r="CN144" s="111"/>
      <c r="CO144" s="111"/>
      <c r="CP144" s="111"/>
      <c r="CQ144" s="111"/>
      <c r="CR144" s="111"/>
      <c r="CS144" s="111"/>
      <c r="CT144" s="111"/>
      <c r="CU144" s="111"/>
      <c r="CV144" s="111"/>
      <c r="CW144" s="111"/>
      <c r="CX144" s="111"/>
    </row>
    <row r="145" spans="2:102">
      <c r="B145" s="68"/>
      <c r="C145" s="73"/>
      <c r="D145" s="60"/>
      <c r="E145" s="67"/>
      <c r="F145" s="68"/>
      <c r="G145" s="110"/>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BQ145" s="111"/>
      <c r="BR145" s="111"/>
      <c r="BS145" s="111"/>
      <c r="BT145" s="111"/>
      <c r="BU145" s="111"/>
      <c r="BV145" s="111"/>
      <c r="BW145" s="111"/>
      <c r="BX145" s="111"/>
      <c r="BY145" s="111"/>
      <c r="BZ145" s="111"/>
      <c r="CA145" s="111"/>
      <c r="CB145" s="111"/>
      <c r="CC145" s="111"/>
      <c r="CD145" s="111"/>
      <c r="CE145" s="111"/>
      <c r="CF145" s="111"/>
      <c r="CG145" s="111"/>
      <c r="CH145" s="111"/>
      <c r="CI145" s="111"/>
      <c r="CJ145" s="111"/>
      <c r="CK145" s="111"/>
      <c r="CL145" s="111"/>
      <c r="CM145" s="111"/>
      <c r="CN145" s="111"/>
      <c r="CO145" s="111"/>
      <c r="CP145" s="111"/>
      <c r="CQ145" s="111"/>
      <c r="CR145" s="111"/>
      <c r="CS145" s="111"/>
      <c r="CT145" s="111"/>
      <c r="CU145" s="111"/>
      <c r="CV145" s="111"/>
      <c r="CW145" s="111"/>
      <c r="CX145" s="111"/>
    </row>
    <row r="146" spans="2:102">
      <c r="B146" s="68"/>
      <c r="C146" s="73"/>
      <c r="D146" s="60"/>
      <c r="E146" s="67"/>
      <c r="F146" s="68"/>
      <c r="G146" s="110"/>
      <c r="AN146" s="111"/>
      <c r="AO146" s="111"/>
      <c r="AP146" s="111"/>
      <c r="AQ146" s="111"/>
      <c r="AR146" s="111"/>
      <c r="AS146" s="111"/>
      <c r="AT146" s="111"/>
      <c r="AU146" s="111"/>
      <c r="AV146" s="111"/>
      <c r="AW146" s="111"/>
      <c r="AX146" s="111"/>
      <c r="AY146" s="111"/>
      <c r="AZ146" s="111"/>
      <c r="BA146" s="111"/>
      <c r="BB146" s="111"/>
      <c r="BC146" s="111"/>
      <c r="BD146" s="111"/>
      <c r="BE146" s="111"/>
      <c r="BF146" s="111"/>
      <c r="BG146" s="111"/>
      <c r="BH146" s="111"/>
      <c r="BI146" s="111"/>
      <c r="BJ146" s="111"/>
      <c r="BK146" s="111"/>
      <c r="BL146" s="111"/>
      <c r="BM146" s="111"/>
      <c r="BN146" s="111"/>
      <c r="BO146" s="111"/>
      <c r="BP146" s="111"/>
      <c r="BQ146" s="111"/>
      <c r="BR146" s="111"/>
      <c r="BS146" s="111"/>
      <c r="BT146" s="111"/>
      <c r="BU146" s="111"/>
      <c r="BV146" s="111"/>
      <c r="BW146" s="111"/>
      <c r="BX146" s="111"/>
      <c r="BY146" s="111"/>
      <c r="BZ146" s="111"/>
      <c r="CA146" s="111"/>
      <c r="CB146" s="111"/>
      <c r="CC146" s="111"/>
      <c r="CD146" s="111"/>
      <c r="CE146" s="111"/>
      <c r="CF146" s="111"/>
      <c r="CG146" s="111"/>
      <c r="CH146" s="111"/>
      <c r="CI146" s="111"/>
      <c r="CJ146" s="111"/>
      <c r="CK146" s="111"/>
      <c r="CL146" s="111"/>
      <c r="CM146" s="111"/>
      <c r="CN146" s="111"/>
      <c r="CO146" s="111"/>
      <c r="CP146" s="111"/>
      <c r="CQ146" s="111"/>
      <c r="CR146" s="111"/>
      <c r="CS146" s="111"/>
      <c r="CT146" s="111"/>
      <c r="CU146" s="111"/>
      <c r="CV146" s="111"/>
      <c r="CW146" s="111"/>
      <c r="CX146" s="111"/>
    </row>
    <row r="147" spans="2:102">
      <c r="B147" s="68"/>
      <c r="C147" s="73"/>
      <c r="D147" s="60"/>
      <c r="E147" s="67"/>
      <c r="F147" s="68"/>
      <c r="G147" s="110"/>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1"/>
      <c r="BW147" s="111"/>
      <c r="BX147" s="111"/>
      <c r="BY147" s="111"/>
      <c r="BZ147" s="111"/>
      <c r="CA147" s="111"/>
      <c r="CB147" s="111"/>
      <c r="CC147" s="111"/>
      <c r="CD147" s="111"/>
      <c r="CE147" s="111"/>
      <c r="CF147" s="111"/>
      <c r="CG147" s="111"/>
      <c r="CH147" s="111"/>
      <c r="CI147" s="111"/>
      <c r="CJ147" s="111"/>
      <c r="CK147" s="111"/>
      <c r="CL147" s="111"/>
      <c r="CM147" s="111"/>
      <c r="CN147" s="111"/>
      <c r="CO147" s="111"/>
      <c r="CP147" s="111"/>
      <c r="CQ147" s="111"/>
      <c r="CR147" s="111"/>
      <c r="CS147" s="111"/>
      <c r="CT147" s="111"/>
      <c r="CU147" s="111"/>
      <c r="CV147" s="111"/>
      <c r="CW147" s="111"/>
      <c r="CX147" s="111"/>
    </row>
    <row r="148" spans="2:102">
      <c r="B148" s="68"/>
      <c r="C148" s="73"/>
      <c r="D148" s="60"/>
      <c r="E148" s="67"/>
      <c r="F148" s="68"/>
      <c r="G148" s="110"/>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c r="BR148" s="111"/>
      <c r="BS148" s="111"/>
      <c r="BT148" s="111"/>
      <c r="BU148" s="111"/>
      <c r="BV148" s="111"/>
      <c r="BW148" s="111"/>
      <c r="BX148" s="111"/>
      <c r="BY148" s="111"/>
      <c r="BZ148" s="111"/>
      <c r="CA148" s="111"/>
      <c r="CB148" s="111"/>
      <c r="CC148" s="111"/>
      <c r="CD148" s="111"/>
      <c r="CE148" s="111"/>
      <c r="CF148" s="111"/>
      <c r="CG148" s="111"/>
      <c r="CH148" s="111"/>
      <c r="CI148" s="111"/>
      <c r="CJ148" s="111"/>
      <c r="CK148" s="111"/>
      <c r="CL148" s="111"/>
      <c r="CM148" s="111"/>
      <c r="CN148" s="111"/>
      <c r="CO148" s="111"/>
      <c r="CP148" s="111"/>
      <c r="CQ148" s="111"/>
      <c r="CR148" s="111"/>
      <c r="CS148" s="111"/>
      <c r="CT148" s="111"/>
      <c r="CU148" s="111"/>
      <c r="CV148" s="111"/>
      <c r="CW148" s="111"/>
      <c r="CX148" s="111"/>
    </row>
    <row r="149" spans="2:102">
      <c r="B149" s="68"/>
      <c r="C149" s="73"/>
      <c r="D149" s="60"/>
      <c r="E149" s="67"/>
      <c r="F149" s="68"/>
      <c r="G149" s="110"/>
      <c r="AN149" s="111"/>
      <c r="AO149" s="111"/>
      <c r="AP149" s="111"/>
      <c r="AQ149" s="111"/>
      <c r="AR149" s="111"/>
      <c r="AS149" s="111"/>
      <c r="AT149" s="111"/>
      <c r="AU149" s="111"/>
      <c r="AV149" s="111"/>
      <c r="AW149" s="111"/>
      <c r="AX149" s="111"/>
      <c r="AY149" s="111"/>
      <c r="AZ149" s="111"/>
      <c r="BA149" s="111"/>
      <c r="BB149" s="111"/>
      <c r="BC149" s="111"/>
      <c r="BD149" s="111"/>
      <c r="BE149" s="111"/>
      <c r="BF149" s="111"/>
      <c r="BG149" s="111"/>
      <c r="BH149" s="111"/>
      <c r="BI149" s="111"/>
      <c r="BJ149" s="111"/>
      <c r="BK149" s="111"/>
      <c r="BL149" s="111"/>
      <c r="BM149" s="111"/>
      <c r="BN149" s="111"/>
      <c r="BO149" s="111"/>
      <c r="BP149" s="111"/>
      <c r="BQ149" s="111"/>
      <c r="BR149" s="111"/>
      <c r="BS149" s="111"/>
      <c r="BT149" s="111"/>
      <c r="BU149" s="111"/>
      <c r="BV149" s="111"/>
      <c r="BW149" s="111"/>
      <c r="BX149" s="111"/>
      <c r="BY149" s="111"/>
      <c r="BZ149" s="111"/>
      <c r="CA149" s="111"/>
      <c r="CB149" s="111"/>
      <c r="CC149" s="111"/>
      <c r="CD149" s="111"/>
      <c r="CE149" s="111"/>
      <c r="CF149" s="111"/>
      <c r="CG149" s="111"/>
      <c r="CH149" s="111"/>
      <c r="CI149" s="111"/>
      <c r="CJ149" s="111"/>
      <c r="CK149" s="111"/>
      <c r="CL149" s="111"/>
      <c r="CM149" s="111"/>
      <c r="CN149" s="111"/>
      <c r="CO149" s="111"/>
      <c r="CP149" s="111"/>
      <c r="CQ149" s="111"/>
      <c r="CR149" s="111"/>
      <c r="CS149" s="111"/>
      <c r="CT149" s="111"/>
      <c r="CU149" s="111"/>
      <c r="CV149" s="111"/>
      <c r="CW149" s="111"/>
      <c r="CX149" s="111"/>
    </row>
    <row r="150" spans="2:102">
      <c r="B150" s="68"/>
      <c r="C150" s="73"/>
      <c r="D150" s="60"/>
      <c r="E150" s="67"/>
      <c r="F150" s="68"/>
      <c r="G150" s="110"/>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c r="BY150" s="111"/>
      <c r="BZ150" s="111"/>
      <c r="CA150" s="111"/>
      <c r="CB150" s="111"/>
      <c r="CC150" s="111"/>
      <c r="CD150" s="111"/>
      <c r="CE150" s="111"/>
      <c r="CF150" s="111"/>
      <c r="CG150" s="111"/>
      <c r="CH150" s="111"/>
      <c r="CI150" s="111"/>
      <c r="CJ150" s="111"/>
      <c r="CK150" s="111"/>
      <c r="CL150" s="111"/>
      <c r="CM150" s="111"/>
      <c r="CN150" s="111"/>
      <c r="CO150" s="111"/>
      <c r="CP150" s="111"/>
      <c r="CQ150" s="111"/>
      <c r="CR150" s="111"/>
      <c r="CS150" s="111"/>
      <c r="CT150" s="111"/>
      <c r="CU150" s="111"/>
      <c r="CV150" s="111"/>
      <c r="CW150" s="111"/>
      <c r="CX150" s="111"/>
    </row>
    <row r="151" spans="2:102">
      <c r="B151" s="68"/>
      <c r="C151" s="73"/>
      <c r="D151" s="60"/>
      <c r="E151" s="67"/>
      <c r="F151" s="68"/>
      <c r="G151" s="110"/>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c r="BY151" s="111"/>
      <c r="BZ151" s="111"/>
      <c r="CA151" s="111"/>
      <c r="CB151" s="111"/>
      <c r="CC151" s="111"/>
      <c r="CD151" s="111"/>
      <c r="CE151" s="111"/>
      <c r="CF151" s="111"/>
      <c r="CG151" s="111"/>
      <c r="CH151" s="111"/>
      <c r="CI151" s="111"/>
      <c r="CJ151" s="111"/>
      <c r="CK151" s="111"/>
      <c r="CL151" s="111"/>
      <c r="CM151" s="111"/>
      <c r="CN151" s="111"/>
      <c r="CO151" s="111"/>
      <c r="CP151" s="111"/>
      <c r="CQ151" s="111"/>
      <c r="CR151" s="111"/>
      <c r="CS151" s="111"/>
      <c r="CT151" s="111"/>
      <c r="CU151" s="111"/>
      <c r="CV151" s="111"/>
      <c r="CW151" s="111"/>
      <c r="CX151" s="111"/>
    </row>
    <row r="152" spans="2:102">
      <c r="B152" s="68"/>
      <c r="C152" s="73"/>
      <c r="D152" s="60"/>
      <c r="E152" s="67"/>
      <c r="F152" s="68"/>
      <c r="G152" s="110"/>
      <c r="AN152" s="111"/>
      <c r="AO152" s="111"/>
      <c r="AP152" s="111"/>
      <c r="AQ152" s="111"/>
      <c r="AR152" s="111"/>
      <c r="AS152" s="111"/>
      <c r="AT152" s="111"/>
      <c r="AU152" s="111"/>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111"/>
      <c r="BQ152" s="111"/>
      <c r="BR152" s="111"/>
      <c r="BS152" s="111"/>
      <c r="BT152" s="111"/>
      <c r="BU152" s="111"/>
      <c r="BV152" s="111"/>
      <c r="BW152" s="111"/>
      <c r="BX152" s="111"/>
      <c r="BY152" s="111"/>
      <c r="BZ152" s="111"/>
      <c r="CA152" s="111"/>
      <c r="CB152" s="111"/>
      <c r="CC152" s="111"/>
      <c r="CD152" s="111"/>
      <c r="CE152" s="111"/>
      <c r="CF152" s="111"/>
      <c r="CG152" s="111"/>
      <c r="CH152" s="111"/>
      <c r="CI152" s="111"/>
      <c r="CJ152" s="111"/>
      <c r="CK152" s="111"/>
      <c r="CL152" s="111"/>
      <c r="CM152" s="111"/>
      <c r="CN152" s="111"/>
      <c r="CO152" s="111"/>
      <c r="CP152" s="111"/>
      <c r="CQ152" s="111"/>
      <c r="CR152" s="111"/>
      <c r="CS152" s="111"/>
      <c r="CT152" s="111"/>
      <c r="CU152" s="111"/>
      <c r="CV152" s="111"/>
      <c r="CW152" s="111"/>
      <c r="CX152" s="111"/>
    </row>
    <row r="153" spans="2:102">
      <c r="B153" s="68"/>
      <c r="C153" s="73"/>
      <c r="D153" s="60"/>
      <c r="E153" s="67"/>
      <c r="F153" s="68"/>
      <c r="G153" s="110"/>
      <c r="AN153" s="111"/>
      <c r="AO153" s="111"/>
      <c r="AP153" s="111"/>
      <c r="AQ153" s="111"/>
      <c r="AR153" s="111"/>
      <c r="AS153" s="111"/>
      <c r="AT153" s="111"/>
      <c r="AU153" s="111"/>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111"/>
      <c r="BQ153" s="111"/>
      <c r="BR153" s="111"/>
      <c r="BS153" s="111"/>
      <c r="BT153" s="111"/>
      <c r="BU153" s="111"/>
      <c r="BV153" s="111"/>
      <c r="BW153" s="111"/>
      <c r="BX153" s="111"/>
      <c r="BY153" s="111"/>
      <c r="BZ153" s="111"/>
      <c r="CA153" s="111"/>
      <c r="CB153" s="111"/>
      <c r="CC153" s="111"/>
      <c r="CD153" s="111"/>
      <c r="CE153" s="111"/>
      <c r="CF153" s="111"/>
      <c r="CG153" s="111"/>
      <c r="CH153" s="111"/>
      <c r="CI153" s="111"/>
      <c r="CJ153" s="111"/>
      <c r="CK153" s="111"/>
      <c r="CL153" s="111"/>
      <c r="CM153" s="111"/>
      <c r="CN153" s="111"/>
      <c r="CO153" s="111"/>
      <c r="CP153" s="111"/>
      <c r="CQ153" s="111"/>
      <c r="CR153" s="111"/>
      <c r="CS153" s="111"/>
      <c r="CT153" s="111"/>
      <c r="CU153" s="111"/>
      <c r="CV153" s="111"/>
      <c r="CW153" s="111"/>
      <c r="CX153" s="111"/>
    </row>
    <row r="154" spans="2:102">
      <c r="B154" s="68"/>
      <c r="C154" s="73"/>
      <c r="D154" s="60"/>
      <c r="E154" s="67"/>
      <c r="F154" s="68"/>
      <c r="G154" s="110"/>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1"/>
      <c r="BR154" s="111"/>
      <c r="BS154" s="111"/>
      <c r="BT154" s="111"/>
      <c r="BU154" s="111"/>
      <c r="BV154" s="111"/>
      <c r="BW154" s="111"/>
      <c r="BX154" s="111"/>
      <c r="BY154" s="111"/>
      <c r="BZ154" s="111"/>
      <c r="CA154" s="111"/>
      <c r="CB154" s="111"/>
      <c r="CC154" s="111"/>
      <c r="CD154" s="111"/>
      <c r="CE154" s="111"/>
      <c r="CF154" s="111"/>
      <c r="CG154" s="111"/>
      <c r="CH154" s="111"/>
      <c r="CI154" s="111"/>
      <c r="CJ154" s="111"/>
      <c r="CK154" s="111"/>
      <c r="CL154" s="111"/>
      <c r="CM154" s="111"/>
      <c r="CN154" s="111"/>
      <c r="CO154" s="111"/>
      <c r="CP154" s="111"/>
      <c r="CQ154" s="111"/>
      <c r="CR154" s="111"/>
      <c r="CS154" s="111"/>
      <c r="CT154" s="111"/>
      <c r="CU154" s="111"/>
      <c r="CV154" s="111"/>
      <c r="CW154" s="111"/>
      <c r="CX154" s="111"/>
    </row>
    <row r="155" spans="2:102">
      <c r="B155" s="68"/>
      <c r="C155" s="73"/>
      <c r="D155" s="60"/>
      <c r="E155" s="67"/>
      <c r="F155" s="68"/>
      <c r="G155" s="110"/>
      <c r="AN155" s="111"/>
      <c r="AO155" s="111"/>
      <c r="AP155" s="111"/>
      <c r="AQ155" s="111"/>
      <c r="AR155" s="111"/>
      <c r="AS155" s="111"/>
      <c r="AT155" s="111"/>
      <c r="AU155" s="111"/>
      <c r="AV155" s="111"/>
      <c r="AW155" s="111"/>
      <c r="AX155" s="111"/>
      <c r="AY155" s="111"/>
      <c r="AZ155" s="111"/>
      <c r="BA155" s="111"/>
      <c r="BB155" s="111"/>
      <c r="BC155" s="111"/>
      <c r="BD155" s="111"/>
      <c r="BE155" s="111"/>
      <c r="BF155" s="111"/>
      <c r="BG155" s="111"/>
      <c r="BH155" s="111"/>
      <c r="BI155" s="111"/>
      <c r="BJ155" s="111"/>
      <c r="BK155" s="111"/>
      <c r="BL155" s="111"/>
      <c r="BM155" s="111"/>
      <c r="BN155" s="111"/>
      <c r="BO155" s="111"/>
      <c r="BP155" s="111"/>
      <c r="BQ155" s="111"/>
      <c r="BR155" s="111"/>
      <c r="BS155" s="111"/>
      <c r="BT155" s="111"/>
      <c r="BU155" s="111"/>
      <c r="BV155" s="111"/>
      <c r="BW155" s="111"/>
      <c r="BX155" s="111"/>
      <c r="BY155" s="111"/>
      <c r="BZ155" s="111"/>
      <c r="CA155" s="111"/>
      <c r="CB155" s="111"/>
      <c r="CC155" s="111"/>
      <c r="CD155" s="111"/>
      <c r="CE155" s="111"/>
      <c r="CF155" s="111"/>
      <c r="CG155" s="111"/>
      <c r="CH155" s="111"/>
      <c r="CI155" s="111"/>
      <c r="CJ155" s="111"/>
      <c r="CK155" s="111"/>
      <c r="CL155" s="111"/>
      <c r="CM155" s="111"/>
      <c r="CN155" s="111"/>
      <c r="CO155" s="111"/>
      <c r="CP155" s="111"/>
      <c r="CQ155" s="111"/>
      <c r="CR155" s="111"/>
      <c r="CS155" s="111"/>
      <c r="CT155" s="111"/>
      <c r="CU155" s="111"/>
      <c r="CV155" s="111"/>
      <c r="CW155" s="111"/>
      <c r="CX155" s="111"/>
    </row>
    <row r="156" spans="2:102">
      <c r="B156" s="68"/>
      <c r="C156" s="73"/>
      <c r="D156" s="60"/>
      <c r="E156" s="67"/>
      <c r="F156" s="68"/>
      <c r="G156" s="110"/>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BS156" s="111"/>
      <c r="BT156" s="111"/>
      <c r="BU156" s="111"/>
      <c r="BV156" s="111"/>
      <c r="BW156" s="111"/>
      <c r="BX156" s="111"/>
      <c r="BY156" s="111"/>
      <c r="BZ156" s="111"/>
      <c r="CA156" s="111"/>
      <c r="CB156" s="111"/>
      <c r="CC156" s="111"/>
      <c r="CD156" s="111"/>
      <c r="CE156" s="111"/>
      <c r="CF156" s="111"/>
      <c r="CG156" s="111"/>
      <c r="CH156" s="111"/>
      <c r="CI156" s="111"/>
      <c r="CJ156" s="111"/>
      <c r="CK156" s="111"/>
      <c r="CL156" s="111"/>
      <c r="CM156" s="111"/>
      <c r="CN156" s="111"/>
      <c r="CO156" s="111"/>
      <c r="CP156" s="111"/>
      <c r="CQ156" s="111"/>
      <c r="CR156" s="111"/>
      <c r="CS156" s="111"/>
      <c r="CT156" s="111"/>
      <c r="CU156" s="111"/>
      <c r="CV156" s="111"/>
      <c r="CW156" s="111"/>
      <c r="CX156" s="111"/>
    </row>
    <row r="157" spans="2:102">
      <c r="B157" s="68"/>
      <c r="C157" s="73"/>
      <c r="D157" s="60"/>
      <c r="E157" s="67"/>
      <c r="F157" s="68"/>
      <c r="G157" s="110"/>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c r="BN157" s="111"/>
      <c r="BO157" s="111"/>
      <c r="BP157" s="111"/>
      <c r="BQ157" s="111"/>
      <c r="BR157" s="111"/>
      <c r="BS157" s="111"/>
      <c r="BT157" s="111"/>
      <c r="BU157" s="111"/>
      <c r="BV157" s="111"/>
      <c r="BW157" s="111"/>
      <c r="BX157" s="111"/>
      <c r="BY157" s="111"/>
      <c r="BZ157" s="111"/>
      <c r="CA157" s="111"/>
      <c r="CB157" s="111"/>
      <c r="CC157" s="111"/>
      <c r="CD157" s="111"/>
      <c r="CE157" s="111"/>
      <c r="CF157" s="111"/>
      <c r="CG157" s="111"/>
      <c r="CH157" s="111"/>
      <c r="CI157" s="111"/>
      <c r="CJ157" s="111"/>
      <c r="CK157" s="111"/>
      <c r="CL157" s="111"/>
      <c r="CM157" s="111"/>
      <c r="CN157" s="111"/>
      <c r="CO157" s="111"/>
      <c r="CP157" s="111"/>
      <c r="CQ157" s="111"/>
      <c r="CR157" s="111"/>
      <c r="CS157" s="111"/>
      <c r="CT157" s="111"/>
      <c r="CU157" s="111"/>
      <c r="CV157" s="111"/>
      <c r="CW157" s="111"/>
      <c r="CX157" s="111"/>
    </row>
    <row r="158" spans="2:102">
      <c r="B158" s="68"/>
      <c r="C158" s="73"/>
      <c r="D158" s="60"/>
      <c r="E158" s="67"/>
      <c r="F158" s="68"/>
      <c r="G158" s="110"/>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c r="BR158" s="111"/>
      <c r="BS158" s="111"/>
      <c r="BT158" s="111"/>
      <c r="BU158" s="111"/>
      <c r="BV158" s="111"/>
      <c r="BW158" s="111"/>
      <c r="BX158" s="111"/>
      <c r="BY158" s="111"/>
      <c r="BZ158" s="111"/>
      <c r="CA158" s="111"/>
      <c r="CB158" s="111"/>
      <c r="CC158" s="111"/>
      <c r="CD158" s="111"/>
      <c r="CE158" s="111"/>
      <c r="CF158" s="111"/>
      <c r="CG158" s="111"/>
      <c r="CH158" s="111"/>
      <c r="CI158" s="111"/>
      <c r="CJ158" s="111"/>
      <c r="CK158" s="111"/>
      <c r="CL158" s="111"/>
      <c r="CM158" s="111"/>
      <c r="CN158" s="111"/>
      <c r="CO158" s="111"/>
      <c r="CP158" s="111"/>
      <c r="CQ158" s="111"/>
      <c r="CR158" s="111"/>
      <c r="CS158" s="111"/>
      <c r="CT158" s="111"/>
      <c r="CU158" s="111"/>
      <c r="CV158" s="111"/>
      <c r="CW158" s="111"/>
      <c r="CX158" s="111"/>
    </row>
    <row r="159" spans="2:102">
      <c r="B159" s="68"/>
      <c r="C159" s="73"/>
      <c r="D159" s="60"/>
      <c r="E159" s="67"/>
      <c r="F159" s="68"/>
      <c r="G159" s="110"/>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111"/>
      <c r="BQ159" s="111"/>
      <c r="BR159" s="111"/>
      <c r="BS159" s="111"/>
      <c r="BT159" s="111"/>
      <c r="BU159" s="111"/>
      <c r="BV159" s="111"/>
      <c r="BW159" s="111"/>
      <c r="BX159" s="111"/>
      <c r="BY159" s="111"/>
      <c r="BZ159" s="111"/>
      <c r="CA159" s="111"/>
      <c r="CB159" s="111"/>
      <c r="CC159" s="111"/>
      <c r="CD159" s="111"/>
      <c r="CE159" s="111"/>
      <c r="CF159" s="111"/>
      <c r="CG159" s="111"/>
      <c r="CH159" s="111"/>
      <c r="CI159" s="111"/>
      <c r="CJ159" s="111"/>
      <c r="CK159" s="111"/>
      <c r="CL159" s="111"/>
      <c r="CM159" s="111"/>
      <c r="CN159" s="111"/>
      <c r="CO159" s="111"/>
      <c r="CP159" s="111"/>
      <c r="CQ159" s="111"/>
      <c r="CR159" s="111"/>
      <c r="CS159" s="111"/>
      <c r="CT159" s="111"/>
      <c r="CU159" s="111"/>
      <c r="CV159" s="111"/>
      <c r="CW159" s="111"/>
      <c r="CX159" s="111"/>
    </row>
    <row r="160" spans="2:102">
      <c r="B160" s="68"/>
      <c r="C160" s="73"/>
      <c r="D160" s="60"/>
      <c r="E160" s="67"/>
      <c r="F160" s="68"/>
      <c r="G160" s="110"/>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111"/>
      <c r="BQ160" s="111"/>
      <c r="BR160" s="111"/>
      <c r="BS160" s="111"/>
      <c r="BT160" s="111"/>
      <c r="BU160" s="111"/>
      <c r="BV160" s="111"/>
      <c r="BW160" s="111"/>
      <c r="BX160" s="111"/>
      <c r="BY160" s="111"/>
      <c r="BZ160" s="111"/>
      <c r="CA160" s="111"/>
      <c r="CB160" s="111"/>
      <c r="CC160" s="111"/>
      <c r="CD160" s="111"/>
      <c r="CE160" s="111"/>
      <c r="CF160" s="111"/>
      <c r="CG160" s="111"/>
      <c r="CH160" s="111"/>
      <c r="CI160" s="111"/>
      <c r="CJ160" s="111"/>
      <c r="CK160" s="111"/>
      <c r="CL160" s="111"/>
      <c r="CM160" s="111"/>
      <c r="CN160" s="111"/>
      <c r="CO160" s="111"/>
      <c r="CP160" s="111"/>
      <c r="CQ160" s="111"/>
      <c r="CR160" s="111"/>
      <c r="CS160" s="111"/>
      <c r="CT160" s="111"/>
      <c r="CU160" s="111"/>
      <c r="CV160" s="111"/>
      <c r="CW160" s="111"/>
      <c r="CX160" s="111"/>
    </row>
    <row r="161" spans="2:102">
      <c r="B161" s="68"/>
      <c r="C161" s="73"/>
      <c r="D161" s="60"/>
      <c r="E161" s="67"/>
      <c r="F161" s="68"/>
      <c r="G161" s="110"/>
      <c r="AN161" s="111"/>
      <c r="AO161" s="111"/>
      <c r="AP161" s="111"/>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111"/>
      <c r="BQ161" s="111"/>
      <c r="BR161" s="111"/>
      <c r="BS161" s="111"/>
      <c r="BT161" s="111"/>
      <c r="BU161" s="111"/>
      <c r="BV161" s="111"/>
      <c r="BW161" s="111"/>
      <c r="BX161" s="111"/>
      <c r="BY161" s="111"/>
      <c r="BZ161" s="111"/>
      <c r="CA161" s="111"/>
      <c r="CB161" s="111"/>
      <c r="CC161" s="111"/>
      <c r="CD161" s="111"/>
      <c r="CE161" s="111"/>
      <c r="CF161" s="111"/>
      <c r="CG161" s="111"/>
      <c r="CH161" s="111"/>
      <c r="CI161" s="111"/>
      <c r="CJ161" s="111"/>
      <c r="CK161" s="111"/>
      <c r="CL161" s="111"/>
      <c r="CM161" s="111"/>
      <c r="CN161" s="111"/>
      <c r="CO161" s="111"/>
      <c r="CP161" s="111"/>
      <c r="CQ161" s="111"/>
      <c r="CR161" s="111"/>
      <c r="CS161" s="111"/>
      <c r="CT161" s="111"/>
      <c r="CU161" s="111"/>
      <c r="CV161" s="111"/>
      <c r="CW161" s="111"/>
      <c r="CX161" s="111"/>
    </row>
    <row r="162" spans="2:102">
      <c r="B162" s="68"/>
      <c r="C162" s="73"/>
      <c r="D162" s="60"/>
      <c r="E162" s="67"/>
      <c r="F162" s="68"/>
      <c r="G162" s="110"/>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c r="BI162" s="111"/>
      <c r="BJ162" s="111"/>
      <c r="BK162" s="111"/>
      <c r="BL162" s="111"/>
      <c r="BM162" s="111"/>
      <c r="BN162" s="111"/>
      <c r="BO162" s="111"/>
      <c r="BP162" s="111"/>
      <c r="BQ162" s="111"/>
      <c r="BR162" s="111"/>
      <c r="BS162" s="111"/>
      <c r="BT162" s="111"/>
      <c r="BU162" s="111"/>
      <c r="BV162" s="111"/>
      <c r="BW162" s="111"/>
      <c r="BX162" s="111"/>
      <c r="BY162" s="111"/>
      <c r="BZ162" s="111"/>
      <c r="CA162" s="111"/>
      <c r="CB162" s="111"/>
      <c r="CC162" s="111"/>
      <c r="CD162" s="111"/>
      <c r="CE162" s="111"/>
      <c r="CF162" s="111"/>
      <c r="CG162" s="111"/>
      <c r="CH162" s="111"/>
      <c r="CI162" s="111"/>
      <c r="CJ162" s="111"/>
      <c r="CK162" s="111"/>
      <c r="CL162" s="111"/>
      <c r="CM162" s="111"/>
      <c r="CN162" s="111"/>
      <c r="CO162" s="111"/>
      <c r="CP162" s="111"/>
      <c r="CQ162" s="111"/>
      <c r="CR162" s="111"/>
      <c r="CS162" s="111"/>
      <c r="CT162" s="111"/>
      <c r="CU162" s="111"/>
      <c r="CV162" s="111"/>
      <c r="CW162" s="111"/>
      <c r="CX162" s="111"/>
    </row>
    <row r="163" spans="2:102">
      <c r="B163" s="68"/>
      <c r="C163" s="73"/>
      <c r="D163" s="60"/>
      <c r="E163" s="67"/>
      <c r="F163" s="68"/>
      <c r="G163" s="110"/>
      <c r="AN163" s="111"/>
      <c r="AO163" s="111"/>
      <c r="AP163" s="111"/>
      <c r="AQ163" s="111"/>
      <c r="AR163" s="111"/>
      <c r="AS163" s="111"/>
      <c r="AT163" s="111"/>
      <c r="AU163" s="111"/>
      <c r="AV163" s="111"/>
      <c r="AW163" s="111"/>
      <c r="AX163" s="111"/>
      <c r="AY163" s="111"/>
      <c r="AZ163" s="111"/>
      <c r="BA163" s="111"/>
      <c r="BB163" s="111"/>
      <c r="BC163" s="111"/>
      <c r="BD163" s="111"/>
      <c r="BE163" s="111"/>
      <c r="BF163" s="111"/>
      <c r="BG163" s="111"/>
      <c r="BH163" s="111"/>
      <c r="BI163" s="111"/>
      <c r="BJ163" s="111"/>
      <c r="BK163" s="111"/>
      <c r="BL163" s="111"/>
      <c r="BM163" s="111"/>
      <c r="BN163" s="111"/>
      <c r="BO163" s="111"/>
      <c r="BP163" s="111"/>
      <c r="BQ163" s="111"/>
      <c r="BR163" s="111"/>
      <c r="BS163" s="111"/>
      <c r="BT163" s="111"/>
      <c r="BU163" s="111"/>
      <c r="BV163" s="111"/>
      <c r="BW163" s="111"/>
      <c r="BX163" s="111"/>
      <c r="BY163" s="111"/>
      <c r="BZ163" s="111"/>
      <c r="CA163" s="111"/>
      <c r="CB163" s="111"/>
      <c r="CC163" s="111"/>
      <c r="CD163" s="111"/>
      <c r="CE163" s="111"/>
      <c r="CF163" s="111"/>
      <c r="CG163" s="111"/>
      <c r="CH163" s="111"/>
      <c r="CI163" s="111"/>
      <c r="CJ163" s="111"/>
      <c r="CK163" s="111"/>
      <c r="CL163" s="111"/>
      <c r="CM163" s="111"/>
      <c r="CN163" s="111"/>
      <c r="CO163" s="111"/>
      <c r="CP163" s="111"/>
      <c r="CQ163" s="111"/>
      <c r="CR163" s="111"/>
      <c r="CS163" s="111"/>
      <c r="CT163" s="111"/>
      <c r="CU163" s="111"/>
      <c r="CV163" s="111"/>
      <c r="CW163" s="111"/>
      <c r="CX163" s="111"/>
    </row>
    <row r="164" spans="2:102">
      <c r="B164" s="68"/>
      <c r="C164" s="73"/>
      <c r="D164" s="60"/>
      <c r="E164" s="67"/>
      <c r="F164" s="68"/>
      <c r="G164" s="110"/>
      <c r="AN164" s="111"/>
      <c r="AO164" s="111"/>
      <c r="AP164" s="111"/>
      <c r="AQ164" s="111"/>
      <c r="AR164" s="111"/>
      <c r="AS164" s="111"/>
      <c r="AT164" s="111"/>
      <c r="AU164" s="111"/>
      <c r="AV164" s="111"/>
      <c r="AW164" s="111"/>
      <c r="AX164" s="111"/>
      <c r="AY164" s="111"/>
      <c r="AZ164" s="111"/>
      <c r="BA164" s="111"/>
      <c r="BB164" s="111"/>
      <c r="BC164" s="111"/>
      <c r="BD164" s="111"/>
      <c r="BE164" s="111"/>
      <c r="BF164" s="111"/>
      <c r="BG164" s="111"/>
      <c r="BH164" s="111"/>
      <c r="BI164" s="111"/>
      <c r="BJ164" s="111"/>
      <c r="BK164" s="111"/>
      <c r="BL164" s="111"/>
      <c r="BM164" s="111"/>
      <c r="BN164" s="111"/>
      <c r="BO164" s="111"/>
      <c r="BP164" s="111"/>
      <c r="BQ164" s="111"/>
      <c r="BR164" s="111"/>
      <c r="BS164" s="111"/>
      <c r="BT164" s="111"/>
      <c r="BU164" s="111"/>
      <c r="BV164" s="111"/>
      <c r="BW164" s="111"/>
      <c r="BX164" s="111"/>
      <c r="BY164" s="111"/>
      <c r="BZ164" s="111"/>
      <c r="CA164" s="111"/>
      <c r="CB164" s="111"/>
      <c r="CC164" s="111"/>
      <c r="CD164" s="111"/>
      <c r="CE164" s="111"/>
      <c r="CF164" s="111"/>
      <c r="CG164" s="111"/>
      <c r="CH164" s="111"/>
      <c r="CI164" s="111"/>
      <c r="CJ164" s="111"/>
      <c r="CK164" s="111"/>
      <c r="CL164" s="111"/>
      <c r="CM164" s="111"/>
      <c r="CN164" s="111"/>
      <c r="CO164" s="111"/>
      <c r="CP164" s="111"/>
      <c r="CQ164" s="111"/>
      <c r="CR164" s="111"/>
      <c r="CS164" s="111"/>
      <c r="CT164" s="111"/>
      <c r="CU164" s="111"/>
      <c r="CV164" s="111"/>
      <c r="CW164" s="111"/>
      <c r="CX164" s="111"/>
    </row>
    <row r="165" spans="2:102">
      <c r="B165" s="68"/>
      <c r="C165" s="73"/>
      <c r="D165" s="60"/>
      <c r="E165" s="67"/>
      <c r="F165" s="68"/>
      <c r="G165" s="110"/>
      <c r="AN165" s="111"/>
      <c r="AO165" s="111"/>
      <c r="AP165" s="111"/>
      <c r="AQ165" s="111"/>
      <c r="AR165" s="111"/>
      <c r="AS165" s="111"/>
      <c r="AT165" s="111"/>
      <c r="AU165" s="111"/>
      <c r="AV165" s="111"/>
      <c r="AW165" s="111"/>
      <c r="AX165" s="111"/>
      <c r="AY165" s="111"/>
      <c r="AZ165" s="111"/>
      <c r="BA165" s="111"/>
      <c r="BB165" s="111"/>
      <c r="BC165" s="111"/>
      <c r="BD165" s="111"/>
      <c r="BE165" s="111"/>
      <c r="BF165" s="111"/>
      <c r="BG165" s="111"/>
      <c r="BH165" s="111"/>
      <c r="BI165" s="111"/>
      <c r="BJ165" s="111"/>
      <c r="BK165" s="111"/>
      <c r="BL165" s="111"/>
      <c r="BM165" s="111"/>
      <c r="BN165" s="111"/>
      <c r="BO165" s="111"/>
      <c r="BP165" s="111"/>
      <c r="BQ165" s="111"/>
      <c r="BR165" s="111"/>
      <c r="BS165" s="111"/>
      <c r="BT165" s="111"/>
      <c r="BU165" s="111"/>
      <c r="BV165" s="111"/>
      <c r="BW165" s="111"/>
      <c r="BX165" s="111"/>
      <c r="BY165" s="111"/>
      <c r="BZ165" s="111"/>
      <c r="CA165" s="111"/>
      <c r="CB165" s="111"/>
      <c r="CC165" s="111"/>
      <c r="CD165" s="111"/>
      <c r="CE165" s="111"/>
      <c r="CF165" s="111"/>
      <c r="CG165" s="111"/>
      <c r="CH165" s="111"/>
      <c r="CI165" s="111"/>
      <c r="CJ165" s="111"/>
      <c r="CK165" s="111"/>
      <c r="CL165" s="111"/>
      <c r="CM165" s="111"/>
      <c r="CN165" s="111"/>
      <c r="CO165" s="111"/>
      <c r="CP165" s="111"/>
      <c r="CQ165" s="111"/>
      <c r="CR165" s="111"/>
      <c r="CS165" s="111"/>
      <c r="CT165" s="111"/>
      <c r="CU165" s="111"/>
      <c r="CV165" s="111"/>
      <c r="CW165" s="111"/>
      <c r="CX165" s="111"/>
    </row>
    <row r="166" spans="2:102">
      <c r="B166" s="68"/>
      <c r="C166" s="73"/>
      <c r="D166" s="60"/>
      <c r="E166" s="67"/>
      <c r="F166" s="68"/>
      <c r="G166" s="110"/>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BZ166" s="111"/>
      <c r="CA166" s="111"/>
      <c r="CB166" s="111"/>
      <c r="CC166" s="111"/>
      <c r="CD166" s="111"/>
      <c r="CE166" s="111"/>
      <c r="CF166" s="111"/>
      <c r="CG166" s="111"/>
      <c r="CH166" s="111"/>
      <c r="CI166" s="111"/>
      <c r="CJ166" s="111"/>
      <c r="CK166" s="111"/>
      <c r="CL166" s="111"/>
      <c r="CM166" s="111"/>
      <c r="CN166" s="111"/>
      <c r="CO166" s="111"/>
      <c r="CP166" s="111"/>
      <c r="CQ166" s="111"/>
      <c r="CR166" s="111"/>
      <c r="CS166" s="111"/>
      <c r="CT166" s="111"/>
      <c r="CU166" s="111"/>
      <c r="CV166" s="111"/>
      <c r="CW166" s="111"/>
      <c r="CX166" s="111"/>
    </row>
    <row r="167" spans="2:102">
      <c r="B167" s="68"/>
      <c r="C167" s="73"/>
      <c r="D167" s="60"/>
      <c r="E167" s="67"/>
      <c r="F167" s="68"/>
      <c r="G167" s="110"/>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c r="CA167" s="111"/>
      <c r="CB167" s="111"/>
      <c r="CC167" s="111"/>
      <c r="CD167" s="111"/>
      <c r="CE167" s="111"/>
      <c r="CF167" s="111"/>
      <c r="CG167" s="111"/>
      <c r="CH167" s="111"/>
      <c r="CI167" s="111"/>
      <c r="CJ167" s="111"/>
      <c r="CK167" s="111"/>
      <c r="CL167" s="111"/>
      <c r="CM167" s="111"/>
      <c r="CN167" s="111"/>
      <c r="CO167" s="111"/>
      <c r="CP167" s="111"/>
      <c r="CQ167" s="111"/>
      <c r="CR167" s="111"/>
      <c r="CS167" s="111"/>
      <c r="CT167" s="111"/>
      <c r="CU167" s="111"/>
      <c r="CV167" s="111"/>
      <c r="CW167" s="111"/>
      <c r="CX167" s="111"/>
    </row>
    <row r="168" spans="2:102">
      <c r="B168" s="68"/>
      <c r="C168" s="73"/>
      <c r="D168" s="60"/>
      <c r="E168" s="67"/>
      <c r="F168" s="68"/>
      <c r="G168" s="110"/>
      <c r="AN168" s="111"/>
      <c r="AO168" s="111"/>
      <c r="AP168" s="111"/>
      <c r="AQ168" s="111"/>
      <c r="AR168" s="111"/>
      <c r="AS168" s="111"/>
      <c r="AT168" s="111"/>
      <c r="AU168" s="111"/>
      <c r="AV168" s="111"/>
      <c r="AW168" s="111"/>
      <c r="AX168" s="111"/>
      <c r="AY168" s="111"/>
      <c r="AZ168" s="111"/>
      <c r="BA168" s="111"/>
      <c r="BB168" s="111"/>
      <c r="BC168" s="111"/>
      <c r="BD168" s="111"/>
      <c r="BE168" s="111"/>
      <c r="BF168" s="111"/>
      <c r="BG168" s="111"/>
      <c r="BH168" s="111"/>
      <c r="BI168" s="111"/>
      <c r="BJ168" s="111"/>
      <c r="BK168" s="111"/>
      <c r="BL168" s="111"/>
      <c r="BM168" s="111"/>
      <c r="BN168" s="111"/>
      <c r="BO168" s="111"/>
      <c r="BP168" s="111"/>
      <c r="BQ168" s="111"/>
      <c r="BR168" s="111"/>
      <c r="BS168" s="111"/>
      <c r="BT168" s="111"/>
      <c r="BU168" s="111"/>
      <c r="BV168" s="111"/>
      <c r="BW168" s="111"/>
      <c r="BX168" s="111"/>
      <c r="BY168" s="111"/>
      <c r="BZ168" s="111"/>
      <c r="CA168" s="111"/>
      <c r="CB168" s="111"/>
      <c r="CC168" s="111"/>
      <c r="CD168" s="111"/>
      <c r="CE168" s="111"/>
      <c r="CF168" s="111"/>
      <c r="CG168" s="111"/>
      <c r="CH168" s="111"/>
      <c r="CI168" s="111"/>
      <c r="CJ168" s="111"/>
      <c r="CK168" s="111"/>
      <c r="CL168" s="111"/>
      <c r="CM168" s="111"/>
      <c r="CN168" s="111"/>
      <c r="CO168" s="111"/>
      <c r="CP168" s="111"/>
      <c r="CQ168" s="111"/>
      <c r="CR168" s="111"/>
      <c r="CS168" s="111"/>
      <c r="CT168" s="111"/>
      <c r="CU168" s="111"/>
      <c r="CV168" s="111"/>
      <c r="CW168" s="111"/>
      <c r="CX168" s="111"/>
    </row>
    <row r="169" spans="2:102">
      <c r="B169" s="68"/>
      <c r="C169" s="73"/>
      <c r="D169" s="60"/>
      <c r="E169" s="67"/>
      <c r="F169" s="68"/>
      <c r="G169" s="110"/>
      <c r="AN169" s="111"/>
      <c r="AO169" s="111"/>
      <c r="AP169" s="111"/>
      <c r="AQ169" s="111"/>
      <c r="AR169" s="111"/>
      <c r="AS169" s="111"/>
      <c r="AT169" s="111"/>
      <c r="AU169" s="111"/>
      <c r="AV169" s="111"/>
      <c r="AW169" s="111"/>
      <c r="AX169" s="111"/>
      <c r="AY169" s="111"/>
      <c r="AZ169" s="111"/>
      <c r="BA169" s="111"/>
      <c r="BB169" s="111"/>
      <c r="BC169" s="111"/>
      <c r="BD169" s="111"/>
      <c r="BE169" s="111"/>
      <c r="BF169" s="111"/>
      <c r="BG169" s="111"/>
      <c r="BH169" s="111"/>
      <c r="BI169" s="111"/>
      <c r="BJ169" s="111"/>
      <c r="BK169" s="111"/>
      <c r="BL169" s="111"/>
      <c r="BM169" s="111"/>
      <c r="BN169" s="111"/>
      <c r="BO169" s="111"/>
      <c r="BP169" s="111"/>
      <c r="BQ169" s="111"/>
      <c r="BR169" s="111"/>
      <c r="BS169" s="111"/>
      <c r="BT169" s="111"/>
      <c r="BU169" s="111"/>
      <c r="BV169" s="111"/>
      <c r="BW169" s="111"/>
      <c r="BX169" s="111"/>
      <c r="BY169" s="111"/>
      <c r="BZ169" s="111"/>
      <c r="CA169" s="111"/>
      <c r="CB169" s="111"/>
      <c r="CC169" s="111"/>
      <c r="CD169" s="111"/>
      <c r="CE169" s="111"/>
      <c r="CF169" s="111"/>
      <c r="CG169" s="111"/>
      <c r="CH169" s="111"/>
      <c r="CI169" s="111"/>
      <c r="CJ169" s="111"/>
      <c r="CK169" s="111"/>
      <c r="CL169" s="111"/>
      <c r="CM169" s="111"/>
      <c r="CN169" s="111"/>
      <c r="CO169" s="111"/>
      <c r="CP169" s="111"/>
      <c r="CQ169" s="111"/>
      <c r="CR169" s="111"/>
      <c r="CS169" s="111"/>
      <c r="CT169" s="111"/>
      <c r="CU169" s="111"/>
      <c r="CV169" s="111"/>
      <c r="CW169" s="111"/>
      <c r="CX169" s="111"/>
    </row>
    <row r="170" spans="2:102">
      <c r="B170" s="68"/>
      <c r="C170" s="73"/>
      <c r="D170" s="60"/>
      <c r="E170" s="67"/>
      <c r="F170" s="68"/>
      <c r="G170" s="110"/>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c r="BI170" s="111"/>
      <c r="BJ170" s="111"/>
      <c r="BK170" s="111"/>
      <c r="BL170" s="111"/>
      <c r="BM170" s="111"/>
      <c r="BN170" s="111"/>
      <c r="BO170" s="111"/>
      <c r="BP170" s="111"/>
      <c r="BQ170" s="111"/>
      <c r="BR170" s="111"/>
      <c r="BS170" s="111"/>
      <c r="BT170" s="111"/>
      <c r="BU170" s="111"/>
      <c r="BV170" s="111"/>
      <c r="BW170" s="111"/>
      <c r="BX170" s="111"/>
      <c r="BY170" s="111"/>
      <c r="BZ170" s="111"/>
      <c r="CA170" s="111"/>
      <c r="CB170" s="111"/>
      <c r="CC170" s="111"/>
      <c r="CD170" s="111"/>
      <c r="CE170" s="111"/>
      <c r="CF170" s="111"/>
      <c r="CG170" s="111"/>
      <c r="CH170" s="111"/>
      <c r="CI170" s="111"/>
      <c r="CJ170" s="111"/>
      <c r="CK170" s="111"/>
      <c r="CL170" s="111"/>
      <c r="CM170" s="111"/>
      <c r="CN170" s="111"/>
      <c r="CO170" s="111"/>
      <c r="CP170" s="111"/>
      <c r="CQ170" s="111"/>
      <c r="CR170" s="111"/>
      <c r="CS170" s="111"/>
      <c r="CT170" s="111"/>
      <c r="CU170" s="111"/>
      <c r="CV170" s="111"/>
      <c r="CW170" s="111"/>
      <c r="CX170" s="111"/>
    </row>
    <row r="171" spans="2:102">
      <c r="B171" s="68"/>
      <c r="C171" s="73"/>
      <c r="D171" s="60"/>
      <c r="E171" s="67"/>
      <c r="F171" s="68"/>
      <c r="G171" s="110"/>
      <c r="AN171" s="111"/>
      <c r="AO171" s="111"/>
      <c r="AP171" s="111"/>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111"/>
      <c r="BM171" s="111"/>
      <c r="BN171" s="111"/>
      <c r="BO171" s="111"/>
      <c r="BP171" s="111"/>
      <c r="BQ171" s="111"/>
      <c r="BR171" s="111"/>
      <c r="BS171" s="111"/>
      <c r="BT171" s="111"/>
      <c r="BU171" s="111"/>
      <c r="BV171" s="111"/>
      <c r="BW171" s="111"/>
      <c r="BX171" s="111"/>
      <c r="BY171" s="111"/>
      <c r="BZ171" s="111"/>
      <c r="CA171" s="111"/>
      <c r="CB171" s="111"/>
      <c r="CC171" s="111"/>
      <c r="CD171" s="111"/>
      <c r="CE171" s="111"/>
      <c r="CF171" s="111"/>
      <c r="CG171" s="111"/>
      <c r="CH171" s="111"/>
      <c r="CI171" s="111"/>
      <c r="CJ171" s="111"/>
      <c r="CK171" s="111"/>
      <c r="CL171" s="111"/>
      <c r="CM171" s="111"/>
      <c r="CN171" s="111"/>
      <c r="CO171" s="111"/>
      <c r="CP171" s="111"/>
      <c r="CQ171" s="111"/>
      <c r="CR171" s="111"/>
      <c r="CS171" s="111"/>
      <c r="CT171" s="111"/>
      <c r="CU171" s="111"/>
      <c r="CV171" s="111"/>
      <c r="CW171" s="111"/>
      <c r="CX171" s="111"/>
    </row>
    <row r="172" spans="2:102">
      <c r="B172" s="68"/>
      <c r="C172" s="73"/>
      <c r="D172" s="60"/>
      <c r="E172" s="67"/>
      <c r="F172" s="68"/>
      <c r="G172" s="110"/>
      <c r="AN172" s="111"/>
      <c r="AO172" s="111"/>
      <c r="AP172" s="111"/>
      <c r="AQ172" s="111"/>
      <c r="AR172" s="111"/>
      <c r="AS172" s="111"/>
      <c r="AT172" s="111"/>
      <c r="AU172" s="111"/>
      <c r="AV172" s="111"/>
      <c r="AW172" s="111"/>
      <c r="AX172" s="111"/>
      <c r="AY172" s="111"/>
      <c r="AZ172" s="111"/>
      <c r="BA172" s="111"/>
      <c r="BB172" s="111"/>
      <c r="BC172" s="111"/>
      <c r="BD172" s="111"/>
      <c r="BE172" s="111"/>
      <c r="BF172" s="111"/>
      <c r="BG172" s="111"/>
      <c r="BH172" s="111"/>
      <c r="BI172" s="111"/>
      <c r="BJ172" s="111"/>
      <c r="BK172" s="111"/>
      <c r="BL172" s="111"/>
      <c r="BM172" s="111"/>
      <c r="BN172" s="111"/>
      <c r="BO172" s="111"/>
      <c r="BP172" s="111"/>
      <c r="BQ172" s="111"/>
      <c r="BR172" s="111"/>
      <c r="BS172" s="111"/>
      <c r="BT172" s="111"/>
      <c r="BU172" s="111"/>
      <c r="BV172" s="111"/>
      <c r="BW172" s="111"/>
      <c r="BX172" s="111"/>
      <c r="BY172" s="111"/>
      <c r="BZ172" s="111"/>
      <c r="CA172" s="111"/>
      <c r="CB172" s="111"/>
      <c r="CC172" s="111"/>
      <c r="CD172" s="111"/>
      <c r="CE172" s="111"/>
      <c r="CF172" s="111"/>
      <c r="CG172" s="111"/>
      <c r="CH172" s="111"/>
      <c r="CI172" s="111"/>
      <c r="CJ172" s="111"/>
      <c r="CK172" s="111"/>
      <c r="CL172" s="111"/>
      <c r="CM172" s="111"/>
      <c r="CN172" s="111"/>
      <c r="CO172" s="111"/>
      <c r="CP172" s="111"/>
      <c r="CQ172" s="111"/>
      <c r="CR172" s="111"/>
      <c r="CS172" s="111"/>
      <c r="CT172" s="111"/>
      <c r="CU172" s="111"/>
      <c r="CV172" s="111"/>
      <c r="CW172" s="111"/>
      <c r="CX172" s="111"/>
    </row>
    <row r="173" spans="2:102">
      <c r="B173" s="68"/>
      <c r="C173" s="73"/>
      <c r="D173" s="60"/>
      <c r="E173" s="67"/>
      <c r="F173" s="68"/>
      <c r="G173" s="110"/>
      <c r="AN173" s="111"/>
      <c r="AO173" s="111"/>
      <c r="AP173" s="111"/>
      <c r="AQ173" s="111"/>
      <c r="AR173" s="111"/>
      <c r="AS173" s="111"/>
      <c r="AT173" s="111"/>
      <c r="AU173" s="111"/>
      <c r="AV173" s="111"/>
      <c r="AW173" s="111"/>
      <c r="AX173" s="111"/>
      <c r="AY173" s="111"/>
      <c r="AZ173" s="111"/>
      <c r="BA173" s="111"/>
      <c r="BB173" s="111"/>
      <c r="BC173" s="111"/>
      <c r="BD173" s="111"/>
      <c r="BE173" s="111"/>
      <c r="BF173" s="111"/>
      <c r="BG173" s="111"/>
      <c r="BH173" s="111"/>
      <c r="BI173" s="111"/>
      <c r="BJ173" s="111"/>
      <c r="BK173" s="111"/>
      <c r="BL173" s="111"/>
      <c r="BM173" s="111"/>
      <c r="BN173" s="111"/>
      <c r="BO173" s="111"/>
      <c r="BP173" s="111"/>
      <c r="BQ173" s="111"/>
      <c r="BR173" s="111"/>
      <c r="BS173" s="111"/>
      <c r="BT173" s="111"/>
      <c r="BU173" s="111"/>
      <c r="BV173" s="111"/>
      <c r="BW173" s="111"/>
      <c r="BX173" s="111"/>
      <c r="BY173" s="111"/>
      <c r="BZ173" s="111"/>
      <c r="CA173" s="111"/>
      <c r="CB173" s="111"/>
      <c r="CC173" s="111"/>
      <c r="CD173" s="111"/>
      <c r="CE173" s="111"/>
      <c r="CF173" s="111"/>
      <c r="CG173" s="111"/>
      <c r="CH173" s="111"/>
      <c r="CI173" s="111"/>
      <c r="CJ173" s="111"/>
      <c r="CK173" s="111"/>
      <c r="CL173" s="111"/>
      <c r="CM173" s="111"/>
      <c r="CN173" s="111"/>
      <c r="CO173" s="111"/>
      <c r="CP173" s="111"/>
      <c r="CQ173" s="111"/>
      <c r="CR173" s="111"/>
      <c r="CS173" s="111"/>
      <c r="CT173" s="111"/>
      <c r="CU173" s="111"/>
      <c r="CV173" s="111"/>
      <c r="CW173" s="111"/>
      <c r="CX173" s="111"/>
    </row>
    <row r="174" spans="2:102">
      <c r="B174" s="68"/>
      <c r="C174" s="73"/>
      <c r="D174" s="60"/>
      <c r="E174" s="67"/>
      <c r="F174" s="68"/>
      <c r="G174" s="110"/>
      <c r="AN174" s="111"/>
      <c r="AO174" s="111"/>
      <c r="AP174" s="111"/>
      <c r="AQ174" s="111"/>
      <c r="AR174" s="111"/>
      <c r="AS174" s="111"/>
      <c r="AT174" s="111"/>
      <c r="AU174" s="111"/>
      <c r="AV174" s="111"/>
      <c r="AW174" s="111"/>
      <c r="AX174" s="111"/>
      <c r="AY174" s="111"/>
      <c r="AZ174" s="111"/>
      <c r="BA174" s="111"/>
      <c r="BB174" s="111"/>
      <c r="BC174" s="111"/>
      <c r="BD174" s="111"/>
      <c r="BE174" s="111"/>
      <c r="BF174" s="111"/>
      <c r="BG174" s="111"/>
      <c r="BH174" s="111"/>
      <c r="BI174" s="111"/>
      <c r="BJ174" s="111"/>
      <c r="BK174" s="111"/>
      <c r="BL174" s="111"/>
      <c r="BM174" s="111"/>
      <c r="BN174" s="111"/>
      <c r="BO174" s="111"/>
      <c r="BP174" s="111"/>
      <c r="BQ174" s="111"/>
      <c r="BR174" s="111"/>
      <c r="BS174" s="111"/>
      <c r="BT174" s="111"/>
      <c r="BU174" s="111"/>
      <c r="BV174" s="111"/>
      <c r="BW174" s="111"/>
      <c r="BX174" s="111"/>
      <c r="BY174" s="111"/>
      <c r="BZ174" s="111"/>
      <c r="CA174" s="111"/>
      <c r="CB174" s="111"/>
      <c r="CC174" s="111"/>
      <c r="CD174" s="111"/>
      <c r="CE174" s="111"/>
      <c r="CF174" s="111"/>
      <c r="CG174" s="111"/>
      <c r="CH174" s="111"/>
      <c r="CI174" s="111"/>
      <c r="CJ174" s="111"/>
      <c r="CK174" s="111"/>
      <c r="CL174" s="111"/>
      <c r="CM174" s="111"/>
      <c r="CN174" s="111"/>
      <c r="CO174" s="111"/>
      <c r="CP174" s="111"/>
      <c r="CQ174" s="111"/>
      <c r="CR174" s="111"/>
      <c r="CS174" s="111"/>
      <c r="CT174" s="111"/>
      <c r="CU174" s="111"/>
      <c r="CV174" s="111"/>
      <c r="CW174" s="111"/>
      <c r="CX174" s="111"/>
    </row>
    <row r="175" spans="2:102">
      <c r="B175" s="68"/>
      <c r="C175" s="73"/>
      <c r="D175" s="60"/>
      <c r="E175" s="67"/>
      <c r="F175" s="68"/>
      <c r="G175" s="110"/>
      <c r="AN175" s="111"/>
      <c r="AO175" s="111"/>
      <c r="AP175" s="111"/>
      <c r="AQ175" s="111"/>
      <c r="AR175" s="111"/>
      <c r="AS175" s="111"/>
      <c r="AT175" s="111"/>
      <c r="AU175" s="111"/>
      <c r="AV175" s="111"/>
      <c r="AW175" s="111"/>
      <c r="AX175" s="111"/>
      <c r="AY175" s="111"/>
      <c r="AZ175" s="111"/>
      <c r="BA175" s="111"/>
      <c r="BB175" s="111"/>
      <c r="BC175" s="111"/>
      <c r="BD175" s="111"/>
      <c r="BE175" s="111"/>
      <c r="BF175" s="111"/>
      <c r="BG175" s="111"/>
      <c r="BH175" s="111"/>
      <c r="BI175" s="111"/>
      <c r="BJ175" s="111"/>
      <c r="BK175" s="111"/>
      <c r="BL175" s="111"/>
      <c r="BM175" s="111"/>
      <c r="BN175" s="111"/>
      <c r="BO175" s="111"/>
      <c r="BP175" s="111"/>
      <c r="BQ175" s="111"/>
      <c r="BR175" s="111"/>
      <c r="BS175" s="111"/>
      <c r="BT175" s="111"/>
      <c r="BU175" s="111"/>
      <c r="BV175" s="111"/>
      <c r="BW175" s="111"/>
      <c r="BX175" s="111"/>
      <c r="BY175" s="111"/>
      <c r="BZ175" s="111"/>
      <c r="CA175" s="111"/>
      <c r="CB175" s="111"/>
      <c r="CC175" s="111"/>
      <c r="CD175" s="111"/>
      <c r="CE175" s="111"/>
      <c r="CF175" s="111"/>
      <c r="CG175" s="111"/>
      <c r="CH175" s="111"/>
      <c r="CI175" s="111"/>
      <c r="CJ175" s="111"/>
      <c r="CK175" s="111"/>
      <c r="CL175" s="111"/>
      <c r="CM175" s="111"/>
      <c r="CN175" s="111"/>
      <c r="CO175" s="111"/>
      <c r="CP175" s="111"/>
      <c r="CQ175" s="111"/>
      <c r="CR175" s="111"/>
      <c r="CS175" s="111"/>
      <c r="CT175" s="111"/>
      <c r="CU175" s="111"/>
      <c r="CV175" s="111"/>
      <c r="CW175" s="111"/>
      <c r="CX175" s="111"/>
    </row>
    <row r="176" spans="2:102">
      <c r="B176" s="68"/>
      <c r="C176" s="73"/>
      <c r="D176" s="60"/>
      <c r="E176" s="67"/>
      <c r="F176" s="68"/>
      <c r="G176" s="110"/>
      <c r="AN176" s="111"/>
      <c r="AO176" s="111"/>
      <c r="AP176" s="111"/>
      <c r="AQ176" s="111"/>
      <c r="AR176" s="111"/>
      <c r="AS176" s="111"/>
      <c r="AT176" s="111"/>
      <c r="AU176" s="111"/>
      <c r="AV176" s="111"/>
      <c r="AW176" s="111"/>
      <c r="AX176" s="111"/>
      <c r="AY176" s="111"/>
      <c r="AZ176" s="111"/>
      <c r="BA176" s="111"/>
      <c r="BB176" s="111"/>
      <c r="BC176" s="111"/>
      <c r="BD176" s="111"/>
      <c r="BE176" s="111"/>
      <c r="BF176" s="111"/>
      <c r="BG176" s="111"/>
      <c r="BH176" s="111"/>
      <c r="BI176" s="111"/>
      <c r="BJ176" s="111"/>
      <c r="BK176" s="111"/>
      <c r="BL176" s="111"/>
      <c r="BM176" s="111"/>
      <c r="BN176" s="111"/>
      <c r="BO176" s="111"/>
      <c r="BP176" s="111"/>
      <c r="BQ176" s="111"/>
      <c r="BR176" s="111"/>
      <c r="BS176" s="111"/>
      <c r="BT176" s="111"/>
      <c r="BU176" s="111"/>
      <c r="BV176" s="111"/>
      <c r="BW176" s="111"/>
      <c r="BX176" s="111"/>
      <c r="BY176" s="111"/>
      <c r="BZ176" s="111"/>
      <c r="CA176" s="111"/>
      <c r="CB176" s="111"/>
      <c r="CC176" s="111"/>
      <c r="CD176" s="111"/>
      <c r="CE176" s="111"/>
      <c r="CF176" s="111"/>
      <c r="CG176" s="111"/>
      <c r="CH176" s="111"/>
      <c r="CI176" s="111"/>
      <c r="CJ176" s="111"/>
      <c r="CK176" s="111"/>
      <c r="CL176" s="111"/>
      <c r="CM176" s="111"/>
      <c r="CN176" s="111"/>
      <c r="CO176" s="111"/>
      <c r="CP176" s="111"/>
      <c r="CQ176" s="111"/>
      <c r="CR176" s="111"/>
      <c r="CS176" s="111"/>
      <c r="CT176" s="111"/>
      <c r="CU176" s="111"/>
      <c r="CV176" s="111"/>
      <c r="CW176" s="111"/>
      <c r="CX176" s="111"/>
    </row>
    <row r="177" spans="2:102">
      <c r="B177" s="68"/>
      <c r="C177" s="73"/>
      <c r="D177" s="60"/>
      <c r="E177" s="67"/>
      <c r="F177" s="68"/>
      <c r="G177" s="110"/>
      <c r="AN177" s="111"/>
      <c r="AO177" s="111"/>
      <c r="AP177" s="111"/>
      <c r="AQ177" s="111"/>
      <c r="AR177" s="111"/>
      <c r="AS177" s="111"/>
      <c r="AT177" s="111"/>
      <c r="AU177" s="111"/>
      <c r="AV177" s="111"/>
      <c r="AW177" s="111"/>
      <c r="AX177" s="111"/>
      <c r="AY177" s="111"/>
      <c r="AZ177" s="111"/>
      <c r="BA177" s="111"/>
      <c r="BB177" s="111"/>
      <c r="BC177" s="111"/>
      <c r="BD177" s="111"/>
      <c r="BE177" s="111"/>
      <c r="BF177" s="111"/>
      <c r="BG177" s="111"/>
      <c r="BH177" s="111"/>
      <c r="BI177" s="111"/>
      <c r="BJ177" s="111"/>
      <c r="BK177" s="111"/>
      <c r="BL177" s="111"/>
      <c r="BM177" s="111"/>
      <c r="BN177" s="111"/>
      <c r="BO177" s="111"/>
      <c r="BP177" s="111"/>
      <c r="BQ177" s="111"/>
      <c r="BR177" s="111"/>
      <c r="BS177" s="111"/>
      <c r="BT177" s="111"/>
      <c r="BU177" s="111"/>
      <c r="BV177" s="111"/>
      <c r="BW177" s="111"/>
      <c r="BX177" s="111"/>
      <c r="BY177" s="111"/>
      <c r="BZ177" s="111"/>
      <c r="CA177" s="111"/>
      <c r="CB177" s="111"/>
      <c r="CC177" s="111"/>
      <c r="CD177" s="111"/>
      <c r="CE177" s="111"/>
      <c r="CF177" s="111"/>
      <c r="CG177" s="111"/>
      <c r="CH177" s="111"/>
      <c r="CI177" s="111"/>
      <c r="CJ177" s="111"/>
      <c r="CK177" s="111"/>
      <c r="CL177" s="111"/>
      <c r="CM177" s="111"/>
      <c r="CN177" s="111"/>
      <c r="CO177" s="111"/>
      <c r="CP177" s="111"/>
      <c r="CQ177" s="111"/>
      <c r="CR177" s="111"/>
      <c r="CS177" s="111"/>
      <c r="CT177" s="111"/>
      <c r="CU177" s="111"/>
      <c r="CV177" s="111"/>
      <c r="CW177" s="111"/>
      <c r="CX177" s="111"/>
    </row>
    <row r="178" spans="2:102">
      <c r="B178" s="68"/>
      <c r="C178" s="73"/>
      <c r="D178" s="60"/>
      <c r="E178" s="67"/>
      <c r="F178" s="68"/>
      <c r="G178" s="110"/>
      <c r="AN178" s="111"/>
      <c r="AO178" s="111"/>
      <c r="AP178" s="111"/>
      <c r="AQ178" s="111"/>
      <c r="AR178" s="111"/>
      <c r="AS178" s="111"/>
      <c r="AT178" s="111"/>
      <c r="AU178" s="111"/>
      <c r="AV178" s="111"/>
      <c r="AW178" s="111"/>
      <c r="AX178" s="111"/>
      <c r="AY178" s="111"/>
      <c r="AZ178" s="111"/>
      <c r="BA178" s="111"/>
      <c r="BB178" s="111"/>
      <c r="BC178" s="111"/>
      <c r="BD178" s="111"/>
      <c r="BE178" s="111"/>
      <c r="BF178" s="111"/>
      <c r="BG178" s="111"/>
      <c r="BH178" s="111"/>
      <c r="BI178" s="111"/>
      <c r="BJ178" s="111"/>
      <c r="BK178" s="111"/>
      <c r="BL178" s="111"/>
      <c r="BM178" s="111"/>
      <c r="BN178" s="111"/>
      <c r="BO178" s="111"/>
      <c r="BP178" s="111"/>
      <c r="BQ178" s="111"/>
      <c r="BR178" s="111"/>
      <c r="BS178" s="111"/>
      <c r="BT178" s="111"/>
      <c r="BU178" s="111"/>
      <c r="BV178" s="111"/>
      <c r="BW178" s="111"/>
      <c r="BX178" s="111"/>
      <c r="BY178" s="111"/>
      <c r="BZ178" s="111"/>
      <c r="CA178" s="111"/>
      <c r="CB178" s="111"/>
      <c r="CC178" s="111"/>
      <c r="CD178" s="111"/>
      <c r="CE178" s="111"/>
      <c r="CF178" s="111"/>
      <c r="CG178" s="111"/>
      <c r="CH178" s="111"/>
      <c r="CI178" s="111"/>
      <c r="CJ178" s="111"/>
      <c r="CK178" s="111"/>
      <c r="CL178" s="111"/>
      <c r="CM178" s="111"/>
      <c r="CN178" s="111"/>
      <c r="CO178" s="111"/>
      <c r="CP178" s="111"/>
      <c r="CQ178" s="111"/>
      <c r="CR178" s="111"/>
      <c r="CS178" s="111"/>
      <c r="CT178" s="111"/>
      <c r="CU178" s="111"/>
      <c r="CV178" s="111"/>
      <c r="CW178" s="111"/>
      <c r="CX178" s="111"/>
    </row>
    <row r="179" spans="2:102">
      <c r="B179" s="68"/>
      <c r="C179" s="73"/>
      <c r="D179" s="60"/>
      <c r="E179" s="67"/>
      <c r="F179" s="68"/>
      <c r="G179" s="110"/>
      <c r="AN179" s="111"/>
      <c r="AO179" s="111"/>
      <c r="AP179" s="111"/>
      <c r="AQ179" s="111"/>
      <c r="AR179" s="111"/>
      <c r="AS179" s="111"/>
      <c r="AT179" s="111"/>
      <c r="AU179" s="111"/>
      <c r="AV179" s="111"/>
      <c r="AW179" s="111"/>
      <c r="AX179" s="111"/>
      <c r="AY179" s="111"/>
      <c r="AZ179" s="111"/>
      <c r="BA179" s="111"/>
      <c r="BB179" s="111"/>
      <c r="BC179" s="111"/>
      <c r="BD179" s="111"/>
      <c r="BE179" s="111"/>
      <c r="BF179" s="111"/>
      <c r="BG179" s="111"/>
      <c r="BH179" s="111"/>
      <c r="BI179" s="111"/>
      <c r="BJ179" s="111"/>
      <c r="BK179" s="111"/>
      <c r="BL179" s="111"/>
      <c r="BM179" s="111"/>
      <c r="BN179" s="111"/>
      <c r="BO179" s="111"/>
      <c r="BP179" s="111"/>
      <c r="BQ179" s="111"/>
      <c r="BR179" s="111"/>
      <c r="BS179" s="111"/>
      <c r="BT179" s="111"/>
      <c r="BU179" s="111"/>
      <c r="BV179" s="111"/>
      <c r="BW179" s="111"/>
      <c r="BX179" s="111"/>
      <c r="BY179" s="111"/>
      <c r="BZ179" s="111"/>
      <c r="CA179" s="111"/>
      <c r="CB179" s="111"/>
      <c r="CC179" s="111"/>
      <c r="CD179" s="111"/>
      <c r="CE179" s="111"/>
      <c r="CF179" s="111"/>
      <c r="CG179" s="111"/>
      <c r="CH179" s="111"/>
      <c r="CI179" s="111"/>
      <c r="CJ179" s="111"/>
      <c r="CK179" s="111"/>
      <c r="CL179" s="111"/>
      <c r="CM179" s="111"/>
      <c r="CN179" s="111"/>
      <c r="CO179" s="111"/>
      <c r="CP179" s="111"/>
      <c r="CQ179" s="111"/>
      <c r="CR179" s="111"/>
      <c r="CS179" s="111"/>
      <c r="CT179" s="111"/>
      <c r="CU179" s="111"/>
      <c r="CV179" s="111"/>
      <c r="CW179" s="111"/>
      <c r="CX179" s="111"/>
    </row>
    <row r="180" spans="2:102">
      <c r="B180" s="68"/>
      <c r="C180" s="73"/>
      <c r="D180" s="60"/>
      <c r="E180" s="67"/>
      <c r="F180" s="68"/>
      <c r="G180" s="110"/>
      <c r="AN180" s="111"/>
      <c r="AO180" s="111"/>
      <c r="AP180" s="111"/>
      <c r="AQ180" s="111"/>
      <c r="AR180" s="111"/>
      <c r="AS180" s="111"/>
      <c r="AT180" s="111"/>
      <c r="AU180" s="111"/>
      <c r="AV180" s="111"/>
      <c r="AW180" s="111"/>
      <c r="AX180" s="111"/>
      <c r="AY180" s="111"/>
      <c r="AZ180" s="111"/>
      <c r="BA180" s="111"/>
      <c r="BB180" s="111"/>
      <c r="BC180" s="111"/>
      <c r="BD180" s="111"/>
      <c r="BE180" s="111"/>
      <c r="BF180" s="111"/>
      <c r="BG180" s="111"/>
      <c r="BH180" s="111"/>
      <c r="BI180" s="111"/>
      <c r="BJ180" s="111"/>
      <c r="BK180" s="111"/>
      <c r="BL180" s="111"/>
      <c r="BM180" s="111"/>
      <c r="BN180" s="111"/>
      <c r="BO180" s="111"/>
      <c r="BP180" s="111"/>
      <c r="BQ180" s="111"/>
      <c r="BR180" s="111"/>
      <c r="BS180" s="111"/>
      <c r="BT180" s="111"/>
      <c r="BU180" s="111"/>
      <c r="BV180" s="111"/>
      <c r="BW180" s="111"/>
      <c r="BX180" s="111"/>
      <c r="BY180" s="111"/>
      <c r="BZ180" s="111"/>
      <c r="CA180" s="111"/>
      <c r="CB180" s="111"/>
      <c r="CC180" s="111"/>
      <c r="CD180" s="111"/>
      <c r="CE180" s="111"/>
      <c r="CF180" s="111"/>
      <c r="CG180" s="111"/>
      <c r="CH180" s="111"/>
      <c r="CI180" s="111"/>
      <c r="CJ180" s="111"/>
      <c r="CK180" s="111"/>
      <c r="CL180" s="111"/>
      <c r="CM180" s="111"/>
      <c r="CN180" s="111"/>
      <c r="CO180" s="111"/>
      <c r="CP180" s="111"/>
      <c r="CQ180" s="111"/>
      <c r="CR180" s="111"/>
      <c r="CS180" s="111"/>
      <c r="CT180" s="111"/>
      <c r="CU180" s="111"/>
      <c r="CV180" s="111"/>
      <c r="CW180" s="111"/>
      <c r="CX180" s="111"/>
    </row>
    <row r="181" spans="2:102">
      <c r="B181" s="68"/>
      <c r="C181" s="73"/>
      <c r="D181" s="60"/>
      <c r="E181" s="67"/>
      <c r="F181" s="68"/>
      <c r="G181" s="110"/>
      <c r="AN181" s="111"/>
      <c r="AO181" s="111"/>
      <c r="AP181" s="111"/>
      <c r="AQ181" s="111"/>
      <c r="AR181" s="111"/>
      <c r="AS181" s="111"/>
      <c r="AT181" s="111"/>
      <c r="AU181" s="111"/>
      <c r="AV181" s="111"/>
      <c r="AW181" s="111"/>
      <c r="AX181" s="111"/>
      <c r="AY181" s="111"/>
      <c r="AZ181" s="111"/>
      <c r="BA181" s="111"/>
      <c r="BB181" s="111"/>
      <c r="BC181" s="111"/>
      <c r="BD181" s="111"/>
      <c r="BE181" s="111"/>
      <c r="BF181" s="111"/>
      <c r="BG181" s="111"/>
      <c r="BH181" s="111"/>
      <c r="BI181" s="111"/>
      <c r="BJ181" s="111"/>
      <c r="BK181" s="111"/>
      <c r="BL181" s="111"/>
      <c r="BM181" s="111"/>
      <c r="BN181" s="111"/>
      <c r="BO181" s="111"/>
      <c r="BP181" s="111"/>
      <c r="BQ181" s="111"/>
      <c r="BR181" s="111"/>
      <c r="BS181" s="111"/>
      <c r="BT181" s="111"/>
      <c r="BU181" s="111"/>
      <c r="BV181" s="111"/>
      <c r="BW181" s="111"/>
      <c r="BX181" s="111"/>
      <c r="BY181" s="111"/>
      <c r="BZ181" s="111"/>
      <c r="CA181" s="111"/>
      <c r="CB181" s="111"/>
      <c r="CC181" s="111"/>
      <c r="CD181" s="111"/>
      <c r="CE181" s="111"/>
      <c r="CF181" s="111"/>
      <c r="CG181" s="111"/>
      <c r="CH181" s="111"/>
      <c r="CI181" s="111"/>
      <c r="CJ181" s="111"/>
      <c r="CK181" s="111"/>
      <c r="CL181" s="111"/>
      <c r="CM181" s="111"/>
      <c r="CN181" s="111"/>
      <c r="CO181" s="111"/>
      <c r="CP181" s="111"/>
      <c r="CQ181" s="111"/>
      <c r="CR181" s="111"/>
      <c r="CS181" s="111"/>
      <c r="CT181" s="111"/>
      <c r="CU181" s="111"/>
      <c r="CV181" s="111"/>
      <c r="CW181" s="111"/>
      <c r="CX181" s="111"/>
    </row>
    <row r="182" spans="2:102">
      <c r="B182" s="68"/>
      <c r="C182" s="73"/>
      <c r="D182" s="60"/>
      <c r="E182" s="67"/>
      <c r="F182" s="68"/>
      <c r="G182" s="110"/>
      <c r="AN182" s="111"/>
      <c r="AO182" s="111"/>
      <c r="AP182" s="111"/>
      <c r="AQ182" s="111"/>
      <c r="AR182" s="111"/>
      <c r="AS182" s="111"/>
      <c r="AT182" s="111"/>
      <c r="AU182" s="111"/>
      <c r="AV182" s="111"/>
      <c r="AW182" s="111"/>
      <c r="AX182" s="111"/>
      <c r="AY182" s="111"/>
      <c r="AZ182" s="111"/>
      <c r="BA182" s="111"/>
      <c r="BB182" s="111"/>
      <c r="BC182" s="111"/>
      <c r="BD182" s="111"/>
      <c r="BE182" s="111"/>
      <c r="BF182" s="111"/>
      <c r="BG182" s="111"/>
      <c r="BH182" s="111"/>
      <c r="BI182" s="111"/>
      <c r="BJ182" s="111"/>
      <c r="BK182" s="111"/>
      <c r="BL182" s="111"/>
      <c r="BM182" s="111"/>
      <c r="BN182" s="111"/>
      <c r="BO182" s="111"/>
      <c r="BP182" s="111"/>
      <c r="BQ182" s="111"/>
      <c r="BR182" s="111"/>
      <c r="BS182" s="111"/>
      <c r="BT182" s="111"/>
      <c r="BU182" s="111"/>
      <c r="BV182" s="111"/>
      <c r="BW182" s="111"/>
      <c r="BX182" s="111"/>
      <c r="BY182" s="111"/>
      <c r="BZ182" s="111"/>
      <c r="CA182" s="111"/>
      <c r="CB182" s="111"/>
      <c r="CC182" s="111"/>
      <c r="CD182" s="111"/>
      <c r="CE182" s="111"/>
      <c r="CF182" s="111"/>
      <c r="CG182" s="111"/>
      <c r="CH182" s="111"/>
      <c r="CI182" s="111"/>
      <c r="CJ182" s="111"/>
      <c r="CK182" s="111"/>
      <c r="CL182" s="111"/>
      <c r="CM182" s="111"/>
      <c r="CN182" s="111"/>
      <c r="CO182" s="111"/>
      <c r="CP182" s="111"/>
      <c r="CQ182" s="111"/>
      <c r="CR182" s="111"/>
      <c r="CS182" s="111"/>
      <c r="CT182" s="111"/>
      <c r="CU182" s="111"/>
      <c r="CV182" s="111"/>
      <c r="CW182" s="111"/>
      <c r="CX182" s="111"/>
    </row>
    <row r="183" spans="2:102">
      <c r="B183" s="68"/>
      <c r="C183" s="73"/>
      <c r="D183" s="60"/>
      <c r="E183" s="67"/>
      <c r="F183" s="68"/>
      <c r="G183" s="110"/>
      <c r="AN183" s="111"/>
      <c r="AO183" s="111"/>
      <c r="AP183" s="111"/>
      <c r="AQ183" s="111"/>
      <c r="AR183" s="111"/>
      <c r="AS183" s="111"/>
      <c r="AT183" s="111"/>
      <c r="AU183" s="111"/>
      <c r="AV183" s="111"/>
      <c r="AW183" s="111"/>
      <c r="AX183" s="111"/>
      <c r="AY183" s="111"/>
      <c r="AZ183" s="111"/>
      <c r="BA183" s="111"/>
      <c r="BB183" s="111"/>
      <c r="BC183" s="111"/>
      <c r="BD183" s="111"/>
      <c r="BE183" s="111"/>
      <c r="BF183" s="111"/>
      <c r="BG183" s="111"/>
      <c r="BH183" s="111"/>
      <c r="BI183" s="111"/>
      <c r="BJ183" s="111"/>
      <c r="BK183" s="111"/>
      <c r="BL183" s="111"/>
      <c r="BM183" s="111"/>
      <c r="BN183" s="111"/>
      <c r="BO183" s="111"/>
      <c r="BP183" s="111"/>
      <c r="BQ183" s="111"/>
      <c r="BR183" s="111"/>
      <c r="BS183" s="111"/>
      <c r="BT183" s="111"/>
      <c r="BU183" s="111"/>
      <c r="BV183" s="111"/>
      <c r="BW183" s="111"/>
      <c r="BX183" s="111"/>
      <c r="BY183" s="111"/>
      <c r="BZ183" s="111"/>
      <c r="CA183" s="111"/>
      <c r="CB183" s="111"/>
      <c r="CC183" s="111"/>
      <c r="CD183" s="111"/>
      <c r="CE183" s="111"/>
      <c r="CF183" s="111"/>
      <c r="CG183" s="111"/>
      <c r="CH183" s="111"/>
      <c r="CI183" s="111"/>
      <c r="CJ183" s="111"/>
      <c r="CK183" s="111"/>
      <c r="CL183" s="111"/>
      <c r="CM183" s="111"/>
      <c r="CN183" s="111"/>
      <c r="CO183" s="111"/>
      <c r="CP183" s="111"/>
      <c r="CQ183" s="111"/>
      <c r="CR183" s="111"/>
      <c r="CS183" s="111"/>
      <c r="CT183" s="111"/>
      <c r="CU183" s="111"/>
      <c r="CV183" s="111"/>
      <c r="CW183" s="111"/>
      <c r="CX183" s="111"/>
    </row>
    <row r="184" spans="2:102">
      <c r="B184" s="68"/>
      <c r="C184" s="73"/>
      <c r="D184" s="60"/>
      <c r="E184" s="67"/>
      <c r="F184" s="68"/>
      <c r="G184" s="110"/>
      <c r="AN184" s="111"/>
      <c r="AO184" s="111"/>
      <c r="AP184" s="111"/>
      <c r="AQ184" s="111"/>
      <c r="AR184" s="111"/>
      <c r="AS184" s="111"/>
      <c r="AT184" s="111"/>
      <c r="AU184" s="111"/>
      <c r="AV184" s="111"/>
      <c r="AW184" s="111"/>
      <c r="AX184" s="111"/>
      <c r="AY184" s="111"/>
      <c r="AZ184" s="111"/>
      <c r="BA184" s="111"/>
      <c r="BB184" s="111"/>
      <c r="BC184" s="111"/>
      <c r="BD184" s="111"/>
      <c r="BE184" s="111"/>
      <c r="BF184" s="111"/>
      <c r="BG184" s="111"/>
      <c r="BH184" s="111"/>
      <c r="BI184" s="111"/>
      <c r="BJ184" s="111"/>
      <c r="BK184" s="111"/>
      <c r="BL184" s="111"/>
      <c r="BM184" s="111"/>
      <c r="BN184" s="111"/>
      <c r="BO184" s="111"/>
      <c r="BP184" s="111"/>
      <c r="BQ184" s="111"/>
      <c r="BR184" s="111"/>
      <c r="BS184" s="111"/>
      <c r="BT184" s="111"/>
      <c r="BU184" s="111"/>
      <c r="BV184" s="111"/>
      <c r="BW184" s="111"/>
      <c r="BX184" s="111"/>
      <c r="BY184" s="111"/>
      <c r="BZ184" s="111"/>
      <c r="CA184" s="111"/>
      <c r="CB184" s="111"/>
      <c r="CC184" s="111"/>
      <c r="CD184" s="111"/>
      <c r="CE184" s="111"/>
      <c r="CF184" s="111"/>
      <c r="CG184" s="111"/>
      <c r="CH184" s="111"/>
      <c r="CI184" s="111"/>
      <c r="CJ184" s="111"/>
      <c r="CK184" s="111"/>
      <c r="CL184" s="111"/>
      <c r="CM184" s="111"/>
      <c r="CN184" s="111"/>
      <c r="CO184" s="111"/>
      <c r="CP184" s="111"/>
      <c r="CQ184" s="111"/>
      <c r="CR184" s="111"/>
      <c r="CS184" s="111"/>
      <c r="CT184" s="111"/>
      <c r="CU184" s="111"/>
      <c r="CV184" s="111"/>
      <c r="CW184" s="111"/>
      <c r="CX184" s="111"/>
    </row>
    <row r="185" spans="2:102">
      <c r="B185" s="68"/>
      <c r="C185" s="73"/>
      <c r="D185" s="60"/>
      <c r="E185" s="67"/>
      <c r="F185" s="68"/>
      <c r="G185" s="110"/>
      <c r="AN185" s="111"/>
      <c r="AO185" s="111"/>
      <c r="AP185" s="111"/>
      <c r="AQ185" s="111"/>
      <c r="AR185" s="111"/>
      <c r="AS185" s="111"/>
      <c r="AT185" s="111"/>
      <c r="AU185" s="111"/>
      <c r="AV185" s="111"/>
      <c r="AW185" s="111"/>
      <c r="AX185" s="111"/>
      <c r="AY185" s="111"/>
      <c r="AZ185" s="111"/>
      <c r="BA185" s="111"/>
      <c r="BB185" s="111"/>
      <c r="BC185" s="111"/>
      <c r="BD185" s="111"/>
      <c r="BE185" s="111"/>
      <c r="BF185" s="111"/>
      <c r="BG185" s="111"/>
      <c r="BH185" s="111"/>
      <c r="BI185" s="111"/>
      <c r="BJ185" s="111"/>
      <c r="BK185" s="111"/>
      <c r="BL185" s="111"/>
      <c r="BM185" s="111"/>
      <c r="BN185" s="111"/>
      <c r="BO185" s="111"/>
      <c r="BP185" s="111"/>
      <c r="BQ185" s="111"/>
      <c r="BR185" s="111"/>
      <c r="BS185" s="111"/>
      <c r="BT185" s="111"/>
      <c r="BU185" s="111"/>
      <c r="BV185" s="111"/>
      <c r="BW185" s="111"/>
      <c r="BX185" s="111"/>
      <c r="BY185" s="111"/>
      <c r="BZ185" s="111"/>
      <c r="CA185" s="111"/>
      <c r="CB185" s="111"/>
      <c r="CC185" s="111"/>
      <c r="CD185" s="111"/>
      <c r="CE185" s="111"/>
      <c r="CF185" s="111"/>
      <c r="CG185" s="111"/>
      <c r="CH185" s="111"/>
      <c r="CI185" s="111"/>
      <c r="CJ185" s="111"/>
      <c r="CK185" s="111"/>
      <c r="CL185" s="111"/>
      <c r="CM185" s="111"/>
      <c r="CN185" s="111"/>
      <c r="CO185" s="111"/>
      <c r="CP185" s="111"/>
      <c r="CQ185" s="111"/>
      <c r="CR185" s="111"/>
      <c r="CS185" s="111"/>
      <c r="CT185" s="111"/>
      <c r="CU185" s="111"/>
      <c r="CV185" s="111"/>
      <c r="CW185" s="111"/>
      <c r="CX185" s="111"/>
    </row>
    <row r="186" spans="2:102">
      <c r="B186" s="68"/>
      <c r="C186" s="73"/>
      <c r="D186" s="60"/>
      <c r="E186" s="67"/>
      <c r="F186" s="68"/>
      <c r="G186" s="110"/>
      <c r="AN186" s="111"/>
      <c r="AO186" s="111"/>
      <c r="AP186" s="111"/>
      <c r="AQ186" s="111"/>
      <c r="AR186" s="111"/>
      <c r="AS186" s="111"/>
      <c r="AT186" s="111"/>
      <c r="AU186" s="111"/>
      <c r="AV186" s="111"/>
      <c r="AW186" s="111"/>
      <c r="AX186" s="111"/>
      <c r="AY186" s="111"/>
      <c r="AZ186" s="111"/>
      <c r="BA186" s="111"/>
      <c r="BB186" s="111"/>
      <c r="BC186" s="111"/>
      <c r="BD186" s="111"/>
      <c r="BE186" s="111"/>
      <c r="BF186" s="111"/>
      <c r="BG186" s="111"/>
      <c r="BH186" s="111"/>
      <c r="BI186" s="111"/>
      <c r="BJ186" s="111"/>
      <c r="BK186" s="111"/>
      <c r="BL186" s="111"/>
      <c r="BM186" s="111"/>
      <c r="BN186" s="111"/>
      <c r="BO186" s="111"/>
      <c r="BP186" s="111"/>
      <c r="BQ186" s="111"/>
      <c r="BR186" s="111"/>
      <c r="BS186" s="111"/>
      <c r="BT186" s="111"/>
      <c r="BU186" s="111"/>
      <c r="BV186" s="111"/>
      <c r="BW186" s="111"/>
      <c r="BX186" s="111"/>
      <c r="BY186" s="111"/>
      <c r="BZ186" s="111"/>
      <c r="CA186" s="111"/>
      <c r="CB186" s="111"/>
      <c r="CC186" s="111"/>
      <c r="CD186" s="111"/>
      <c r="CE186" s="111"/>
      <c r="CF186" s="111"/>
      <c r="CG186" s="111"/>
      <c r="CH186" s="111"/>
      <c r="CI186" s="111"/>
      <c r="CJ186" s="111"/>
      <c r="CK186" s="111"/>
      <c r="CL186" s="111"/>
      <c r="CM186" s="111"/>
      <c r="CN186" s="111"/>
      <c r="CO186" s="111"/>
      <c r="CP186" s="111"/>
      <c r="CQ186" s="111"/>
      <c r="CR186" s="111"/>
      <c r="CS186" s="111"/>
      <c r="CT186" s="111"/>
      <c r="CU186" s="111"/>
      <c r="CV186" s="111"/>
      <c r="CW186" s="111"/>
      <c r="CX186" s="111"/>
    </row>
    <row r="187" spans="2:102">
      <c r="B187" s="68"/>
      <c r="C187" s="73"/>
      <c r="D187" s="60"/>
      <c r="E187" s="67"/>
      <c r="F187" s="68"/>
      <c r="G187" s="110"/>
      <c r="AN187" s="111"/>
      <c r="AO187" s="111"/>
      <c r="AP187" s="111"/>
      <c r="AQ187" s="111"/>
      <c r="AR187" s="111"/>
      <c r="AS187" s="111"/>
      <c r="AT187" s="111"/>
      <c r="AU187" s="111"/>
      <c r="AV187" s="111"/>
      <c r="AW187" s="111"/>
      <c r="AX187" s="111"/>
      <c r="AY187" s="111"/>
      <c r="AZ187" s="111"/>
      <c r="BA187" s="111"/>
      <c r="BB187" s="111"/>
      <c r="BC187" s="111"/>
      <c r="BD187" s="111"/>
      <c r="BE187" s="111"/>
      <c r="BF187" s="111"/>
      <c r="BG187" s="111"/>
      <c r="BH187" s="111"/>
      <c r="BI187" s="111"/>
      <c r="BJ187" s="111"/>
      <c r="BK187" s="111"/>
      <c r="BL187" s="111"/>
      <c r="BM187" s="111"/>
      <c r="BN187" s="111"/>
      <c r="BO187" s="111"/>
      <c r="BP187" s="111"/>
      <c r="BQ187" s="111"/>
      <c r="BR187" s="111"/>
      <c r="BS187" s="111"/>
      <c r="BT187" s="111"/>
      <c r="BU187" s="111"/>
      <c r="BV187" s="111"/>
      <c r="BW187" s="111"/>
      <c r="BX187" s="111"/>
      <c r="BY187" s="111"/>
      <c r="BZ187" s="111"/>
      <c r="CA187" s="111"/>
      <c r="CB187" s="111"/>
      <c r="CC187" s="111"/>
      <c r="CD187" s="111"/>
      <c r="CE187" s="111"/>
      <c r="CF187" s="111"/>
      <c r="CG187" s="111"/>
      <c r="CH187" s="111"/>
      <c r="CI187" s="111"/>
      <c r="CJ187" s="111"/>
      <c r="CK187" s="111"/>
      <c r="CL187" s="111"/>
      <c r="CM187" s="111"/>
      <c r="CN187" s="111"/>
      <c r="CO187" s="111"/>
      <c r="CP187" s="111"/>
      <c r="CQ187" s="111"/>
      <c r="CR187" s="111"/>
      <c r="CS187" s="111"/>
      <c r="CT187" s="111"/>
      <c r="CU187" s="111"/>
      <c r="CV187" s="111"/>
      <c r="CW187" s="111"/>
      <c r="CX187" s="111"/>
    </row>
    <row r="188" spans="2:102">
      <c r="B188" s="68"/>
      <c r="C188" s="73"/>
      <c r="D188" s="60"/>
      <c r="E188" s="67"/>
      <c r="F188" s="68"/>
      <c r="G188" s="110"/>
      <c r="AN188" s="111"/>
      <c r="AO188" s="111"/>
      <c r="AP188" s="111"/>
      <c r="AQ188" s="111"/>
      <c r="AR188" s="111"/>
      <c r="AS188" s="111"/>
      <c r="AT188" s="111"/>
      <c r="AU188" s="111"/>
      <c r="AV188" s="111"/>
      <c r="AW188" s="111"/>
      <c r="AX188" s="111"/>
      <c r="AY188" s="111"/>
      <c r="AZ188" s="111"/>
      <c r="BA188" s="111"/>
      <c r="BB188" s="111"/>
      <c r="BC188" s="111"/>
      <c r="BD188" s="111"/>
      <c r="BE188" s="111"/>
      <c r="BF188" s="111"/>
      <c r="BG188" s="111"/>
      <c r="BH188" s="111"/>
      <c r="BI188" s="111"/>
      <c r="BJ188" s="111"/>
      <c r="BK188" s="111"/>
      <c r="BL188" s="111"/>
      <c r="BM188" s="111"/>
      <c r="BN188" s="111"/>
      <c r="BO188" s="111"/>
      <c r="BP188" s="111"/>
      <c r="BQ188" s="111"/>
      <c r="BR188" s="111"/>
      <c r="BS188" s="111"/>
      <c r="BT188" s="111"/>
      <c r="BU188" s="111"/>
      <c r="BV188" s="111"/>
      <c r="BW188" s="111"/>
      <c r="BX188" s="111"/>
      <c r="BY188" s="111"/>
      <c r="BZ188" s="111"/>
      <c r="CA188" s="111"/>
      <c r="CB188" s="111"/>
      <c r="CC188" s="111"/>
      <c r="CD188" s="111"/>
      <c r="CE188" s="111"/>
      <c r="CF188" s="111"/>
      <c r="CG188" s="111"/>
      <c r="CH188" s="111"/>
      <c r="CI188" s="111"/>
      <c r="CJ188" s="111"/>
      <c r="CK188" s="111"/>
      <c r="CL188" s="111"/>
      <c r="CM188" s="111"/>
      <c r="CN188" s="111"/>
      <c r="CO188" s="111"/>
      <c r="CP188" s="111"/>
      <c r="CQ188" s="111"/>
      <c r="CR188" s="111"/>
      <c r="CS188" s="111"/>
      <c r="CT188" s="111"/>
      <c r="CU188" s="111"/>
      <c r="CV188" s="111"/>
      <c r="CW188" s="111"/>
      <c r="CX188" s="111"/>
    </row>
    <row r="189" spans="2:102">
      <c r="B189" s="68"/>
      <c r="C189" s="73"/>
      <c r="D189" s="60"/>
      <c r="E189" s="67"/>
      <c r="F189" s="68"/>
      <c r="G189" s="110"/>
      <c r="AN189" s="111"/>
      <c r="AO189" s="111"/>
      <c r="AP189" s="111"/>
      <c r="AQ189" s="111"/>
      <c r="AR189" s="111"/>
      <c r="AS189" s="111"/>
      <c r="AT189" s="111"/>
      <c r="AU189" s="111"/>
      <c r="AV189" s="111"/>
      <c r="AW189" s="111"/>
      <c r="AX189" s="111"/>
      <c r="AY189" s="111"/>
      <c r="AZ189" s="111"/>
      <c r="BA189" s="111"/>
      <c r="BB189" s="111"/>
      <c r="BC189" s="111"/>
      <c r="BD189" s="111"/>
      <c r="BE189" s="111"/>
      <c r="BF189" s="111"/>
      <c r="BG189" s="111"/>
      <c r="BH189" s="111"/>
      <c r="BI189" s="111"/>
      <c r="BJ189" s="111"/>
      <c r="BK189" s="111"/>
      <c r="BL189" s="111"/>
      <c r="BM189" s="111"/>
      <c r="BN189" s="111"/>
      <c r="BO189" s="111"/>
      <c r="BP189" s="111"/>
      <c r="BQ189" s="111"/>
      <c r="BR189" s="111"/>
      <c r="BS189" s="111"/>
      <c r="BT189" s="111"/>
      <c r="BU189" s="111"/>
      <c r="BV189" s="111"/>
      <c r="BW189" s="111"/>
      <c r="BX189" s="111"/>
      <c r="BY189" s="111"/>
      <c r="BZ189" s="111"/>
      <c r="CA189" s="111"/>
      <c r="CB189" s="111"/>
      <c r="CC189" s="111"/>
      <c r="CD189" s="111"/>
      <c r="CE189" s="111"/>
      <c r="CF189" s="111"/>
      <c r="CG189" s="111"/>
      <c r="CH189" s="111"/>
      <c r="CI189" s="111"/>
      <c r="CJ189" s="111"/>
      <c r="CK189" s="111"/>
      <c r="CL189" s="111"/>
      <c r="CM189" s="111"/>
      <c r="CN189" s="111"/>
      <c r="CO189" s="111"/>
      <c r="CP189" s="111"/>
      <c r="CQ189" s="111"/>
      <c r="CR189" s="111"/>
      <c r="CS189" s="111"/>
      <c r="CT189" s="111"/>
      <c r="CU189" s="111"/>
      <c r="CV189" s="111"/>
      <c r="CW189" s="111"/>
      <c r="CX189" s="111"/>
    </row>
    <row r="190" spans="2:102">
      <c r="B190" s="68"/>
      <c r="C190" s="73"/>
      <c r="D190" s="60"/>
      <c r="E190" s="67"/>
      <c r="F190" s="68"/>
      <c r="G190" s="110"/>
      <c r="AN190" s="111"/>
      <c r="AO190" s="111"/>
      <c r="AP190" s="111"/>
      <c r="AQ190" s="111"/>
      <c r="AR190" s="111"/>
      <c r="AS190" s="111"/>
      <c r="AT190" s="111"/>
      <c r="AU190" s="111"/>
      <c r="AV190" s="111"/>
      <c r="AW190" s="111"/>
      <c r="AX190" s="111"/>
      <c r="AY190" s="111"/>
      <c r="AZ190" s="111"/>
      <c r="BA190" s="111"/>
      <c r="BB190" s="111"/>
      <c r="BC190" s="111"/>
      <c r="BD190" s="111"/>
      <c r="BE190" s="111"/>
      <c r="BF190" s="111"/>
      <c r="BG190" s="111"/>
      <c r="BH190" s="111"/>
      <c r="BI190" s="111"/>
      <c r="BJ190" s="111"/>
      <c r="BK190" s="111"/>
      <c r="BL190" s="111"/>
      <c r="BM190" s="111"/>
      <c r="BN190" s="111"/>
      <c r="BO190" s="111"/>
      <c r="BP190" s="111"/>
      <c r="BQ190" s="111"/>
      <c r="BR190" s="111"/>
      <c r="BS190" s="111"/>
      <c r="BT190" s="111"/>
      <c r="BU190" s="111"/>
      <c r="BV190" s="111"/>
      <c r="BW190" s="111"/>
      <c r="BX190" s="111"/>
      <c r="BY190" s="111"/>
      <c r="BZ190" s="111"/>
      <c r="CA190" s="111"/>
      <c r="CB190" s="111"/>
      <c r="CC190" s="111"/>
      <c r="CD190" s="111"/>
      <c r="CE190" s="111"/>
      <c r="CF190" s="111"/>
      <c r="CG190" s="111"/>
      <c r="CH190" s="111"/>
      <c r="CI190" s="111"/>
      <c r="CJ190" s="111"/>
      <c r="CK190" s="111"/>
      <c r="CL190" s="111"/>
      <c r="CM190" s="111"/>
      <c r="CN190" s="111"/>
      <c r="CO190" s="111"/>
      <c r="CP190" s="111"/>
      <c r="CQ190" s="111"/>
      <c r="CR190" s="111"/>
      <c r="CS190" s="111"/>
      <c r="CT190" s="111"/>
      <c r="CU190" s="111"/>
      <c r="CV190" s="111"/>
      <c r="CW190" s="111"/>
      <c r="CX190" s="111"/>
    </row>
    <row r="191" spans="2:102">
      <c r="B191" s="68"/>
      <c r="C191" s="73"/>
      <c r="D191" s="60"/>
      <c r="E191" s="67"/>
      <c r="F191" s="68"/>
      <c r="G191" s="110"/>
      <c r="AN191" s="111"/>
      <c r="AO191" s="111"/>
      <c r="AP191" s="111"/>
      <c r="AQ191" s="111"/>
      <c r="AR191" s="111"/>
      <c r="AS191" s="111"/>
      <c r="AT191" s="111"/>
      <c r="AU191" s="111"/>
      <c r="AV191" s="111"/>
      <c r="AW191" s="111"/>
      <c r="AX191" s="111"/>
      <c r="AY191" s="111"/>
      <c r="AZ191" s="111"/>
      <c r="BA191" s="111"/>
      <c r="BB191" s="111"/>
      <c r="BC191" s="111"/>
      <c r="BD191" s="111"/>
      <c r="BE191" s="111"/>
      <c r="BF191" s="111"/>
      <c r="BG191" s="111"/>
      <c r="BH191" s="111"/>
      <c r="BI191" s="111"/>
      <c r="BJ191" s="111"/>
      <c r="BK191" s="111"/>
      <c r="BL191" s="111"/>
      <c r="BM191" s="111"/>
      <c r="BN191" s="111"/>
      <c r="BO191" s="111"/>
      <c r="BP191" s="111"/>
      <c r="BQ191" s="111"/>
      <c r="BR191" s="111"/>
      <c r="BS191" s="111"/>
      <c r="BT191" s="111"/>
      <c r="BU191" s="111"/>
      <c r="BV191" s="111"/>
      <c r="BW191" s="111"/>
      <c r="BX191" s="111"/>
      <c r="BY191" s="111"/>
      <c r="BZ191" s="111"/>
      <c r="CA191" s="111"/>
      <c r="CB191" s="111"/>
      <c r="CC191" s="111"/>
      <c r="CD191" s="111"/>
      <c r="CE191" s="111"/>
      <c r="CF191" s="111"/>
      <c r="CG191" s="111"/>
      <c r="CH191" s="111"/>
      <c r="CI191" s="111"/>
      <c r="CJ191" s="111"/>
      <c r="CK191" s="111"/>
      <c r="CL191" s="111"/>
      <c r="CM191" s="111"/>
      <c r="CN191" s="111"/>
      <c r="CO191" s="111"/>
      <c r="CP191" s="111"/>
      <c r="CQ191" s="111"/>
      <c r="CR191" s="111"/>
      <c r="CS191" s="111"/>
      <c r="CT191" s="111"/>
      <c r="CU191" s="111"/>
      <c r="CV191" s="111"/>
      <c r="CW191" s="111"/>
      <c r="CX191" s="111"/>
    </row>
    <row r="192" spans="2:102">
      <c r="B192" s="68"/>
      <c r="C192" s="73"/>
      <c r="D192" s="60"/>
      <c r="E192" s="67"/>
      <c r="F192" s="68"/>
      <c r="G192" s="110"/>
      <c r="AN192" s="111"/>
      <c r="AO192" s="111"/>
      <c r="AP192" s="111"/>
      <c r="AQ192" s="111"/>
      <c r="AR192" s="111"/>
      <c r="AS192" s="111"/>
      <c r="AT192" s="111"/>
      <c r="AU192" s="111"/>
      <c r="AV192" s="111"/>
      <c r="AW192" s="111"/>
      <c r="AX192" s="111"/>
      <c r="AY192" s="111"/>
      <c r="AZ192" s="111"/>
      <c r="BA192" s="111"/>
      <c r="BB192" s="111"/>
      <c r="BC192" s="111"/>
      <c r="BD192" s="111"/>
      <c r="BE192" s="111"/>
      <c r="BF192" s="111"/>
      <c r="BG192" s="111"/>
      <c r="BH192" s="111"/>
      <c r="BI192" s="111"/>
      <c r="BJ192" s="111"/>
      <c r="BK192" s="111"/>
      <c r="BL192" s="111"/>
      <c r="BM192" s="111"/>
      <c r="BN192" s="111"/>
      <c r="BO192" s="111"/>
      <c r="BP192" s="111"/>
      <c r="BQ192" s="111"/>
      <c r="BR192" s="111"/>
      <c r="BS192" s="111"/>
      <c r="BT192" s="111"/>
      <c r="BU192" s="111"/>
      <c r="BV192" s="111"/>
      <c r="BW192" s="111"/>
      <c r="BX192" s="111"/>
      <c r="BY192" s="111"/>
      <c r="BZ192" s="111"/>
      <c r="CA192" s="111"/>
      <c r="CB192" s="111"/>
      <c r="CC192" s="111"/>
      <c r="CD192" s="111"/>
      <c r="CE192" s="111"/>
      <c r="CF192" s="111"/>
      <c r="CG192" s="111"/>
      <c r="CH192" s="111"/>
      <c r="CI192" s="111"/>
      <c r="CJ192" s="111"/>
      <c r="CK192" s="111"/>
      <c r="CL192" s="111"/>
      <c r="CM192" s="111"/>
      <c r="CN192" s="111"/>
      <c r="CO192" s="111"/>
      <c r="CP192" s="111"/>
      <c r="CQ192" s="111"/>
      <c r="CR192" s="111"/>
      <c r="CS192" s="111"/>
      <c r="CT192" s="111"/>
      <c r="CU192" s="111"/>
      <c r="CV192" s="111"/>
      <c r="CW192" s="111"/>
      <c r="CX192" s="111"/>
    </row>
    <row r="193" spans="1:102">
      <c r="B193" s="68"/>
      <c r="C193" s="73"/>
      <c r="D193" s="60"/>
      <c r="E193" s="67"/>
      <c r="F193" s="68"/>
      <c r="G193" s="110"/>
      <c r="AN193" s="111"/>
      <c r="AO193" s="111"/>
      <c r="AP193" s="111"/>
      <c r="AQ193" s="111"/>
      <c r="AR193" s="111"/>
      <c r="AS193" s="111"/>
      <c r="AT193" s="111"/>
      <c r="AU193" s="111"/>
      <c r="AV193" s="111"/>
      <c r="AW193" s="111"/>
      <c r="AX193" s="111"/>
      <c r="AY193" s="111"/>
      <c r="AZ193" s="111"/>
      <c r="BA193" s="111"/>
      <c r="BB193" s="111"/>
      <c r="BC193" s="111"/>
      <c r="BD193" s="111"/>
      <c r="BE193" s="111"/>
      <c r="BF193" s="111"/>
      <c r="BG193" s="111"/>
      <c r="BH193" s="111"/>
      <c r="BI193" s="111"/>
      <c r="BJ193" s="111"/>
      <c r="BK193" s="111"/>
      <c r="BL193" s="111"/>
      <c r="BM193" s="111"/>
      <c r="BN193" s="111"/>
      <c r="BO193" s="111"/>
      <c r="BP193" s="111"/>
      <c r="BQ193" s="111"/>
      <c r="BR193" s="111"/>
      <c r="BS193" s="111"/>
      <c r="BT193" s="111"/>
      <c r="BU193" s="111"/>
      <c r="BV193" s="111"/>
      <c r="BW193" s="111"/>
      <c r="BX193" s="111"/>
      <c r="BY193" s="111"/>
      <c r="BZ193" s="111"/>
      <c r="CA193" s="111"/>
      <c r="CB193" s="111"/>
      <c r="CC193" s="111"/>
      <c r="CD193" s="111"/>
      <c r="CE193" s="111"/>
      <c r="CF193" s="111"/>
      <c r="CG193" s="111"/>
      <c r="CH193" s="111"/>
      <c r="CI193" s="111"/>
      <c r="CJ193" s="111"/>
      <c r="CK193" s="111"/>
      <c r="CL193" s="111"/>
      <c r="CM193" s="111"/>
      <c r="CN193" s="111"/>
      <c r="CO193" s="111"/>
      <c r="CP193" s="111"/>
      <c r="CQ193" s="111"/>
      <c r="CR193" s="111"/>
      <c r="CS193" s="111"/>
      <c r="CT193" s="111"/>
      <c r="CU193" s="111"/>
      <c r="CV193" s="111"/>
      <c r="CW193" s="111"/>
      <c r="CX193" s="111"/>
    </row>
    <row r="194" spans="1:102">
      <c r="B194" s="68"/>
      <c r="C194" s="73"/>
      <c r="D194" s="60"/>
      <c r="E194" s="67"/>
      <c r="F194" s="68"/>
      <c r="G194" s="110"/>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c r="BI194" s="111"/>
      <c r="BJ194" s="111"/>
      <c r="BK194" s="111"/>
      <c r="BL194" s="111"/>
      <c r="BM194" s="111"/>
      <c r="BN194" s="111"/>
      <c r="BO194" s="111"/>
      <c r="BP194" s="111"/>
      <c r="BQ194" s="111"/>
      <c r="BR194" s="111"/>
      <c r="BS194" s="111"/>
      <c r="BT194" s="111"/>
      <c r="BU194" s="111"/>
      <c r="BV194" s="111"/>
      <c r="BW194" s="111"/>
      <c r="BX194" s="111"/>
      <c r="BY194" s="111"/>
      <c r="BZ194" s="111"/>
      <c r="CA194" s="111"/>
      <c r="CB194" s="111"/>
      <c r="CC194" s="111"/>
      <c r="CD194" s="111"/>
      <c r="CE194" s="111"/>
      <c r="CF194" s="111"/>
      <c r="CG194" s="111"/>
      <c r="CH194" s="111"/>
      <c r="CI194" s="111"/>
      <c r="CJ194" s="111"/>
      <c r="CK194" s="111"/>
      <c r="CL194" s="111"/>
      <c r="CM194" s="111"/>
      <c r="CN194" s="111"/>
      <c r="CO194" s="111"/>
      <c r="CP194" s="111"/>
      <c r="CQ194" s="111"/>
      <c r="CR194" s="111"/>
      <c r="CS194" s="111"/>
      <c r="CT194" s="111"/>
      <c r="CU194" s="111"/>
      <c r="CV194" s="111"/>
      <c r="CW194" s="111"/>
      <c r="CX194" s="111"/>
    </row>
    <row r="195" spans="1:102">
      <c r="B195" s="68"/>
      <c r="C195" s="73"/>
      <c r="D195" s="60"/>
      <c r="E195" s="67"/>
      <c r="F195" s="68"/>
      <c r="G195" s="110"/>
      <c r="AN195" s="111"/>
      <c r="AO195" s="111"/>
      <c r="AP195" s="111"/>
      <c r="AQ195" s="111"/>
      <c r="AR195" s="111"/>
      <c r="AS195" s="111"/>
      <c r="AT195" s="111"/>
      <c r="AU195" s="111"/>
      <c r="AV195" s="111"/>
      <c r="AW195" s="111"/>
      <c r="AX195" s="111"/>
      <c r="AY195" s="111"/>
      <c r="AZ195" s="111"/>
      <c r="BA195" s="111"/>
      <c r="BB195" s="111"/>
      <c r="BC195" s="111"/>
      <c r="BD195" s="111"/>
      <c r="BE195" s="111"/>
      <c r="BF195" s="111"/>
      <c r="BG195" s="111"/>
      <c r="BH195" s="111"/>
      <c r="BI195" s="111"/>
      <c r="BJ195" s="111"/>
      <c r="BK195" s="111"/>
      <c r="BL195" s="111"/>
      <c r="BM195" s="111"/>
      <c r="BN195" s="111"/>
      <c r="BO195" s="111"/>
      <c r="BP195" s="111"/>
      <c r="BQ195" s="111"/>
      <c r="BR195" s="111"/>
      <c r="BS195" s="111"/>
      <c r="BT195" s="111"/>
      <c r="BU195" s="111"/>
      <c r="BV195" s="111"/>
      <c r="BW195" s="111"/>
      <c r="BX195" s="111"/>
      <c r="BY195" s="111"/>
      <c r="BZ195" s="111"/>
      <c r="CA195" s="111"/>
      <c r="CB195" s="111"/>
      <c r="CC195" s="111"/>
      <c r="CD195" s="111"/>
      <c r="CE195" s="111"/>
      <c r="CF195" s="111"/>
      <c r="CG195" s="111"/>
      <c r="CH195" s="111"/>
      <c r="CI195" s="111"/>
      <c r="CJ195" s="111"/>
      <c r="CK195" s="111"/>
      <c r="CL195" s="111"/>
      <c r="CM195" s="111"/>
      <c r="CN195" s="111"/>
      <c r="CO195" s="111"/>
      <c r="CP195" s="111"/>
      <c r="CQ195" s="111"/>
      <c r="CR195" s="111"/>
      <c r="CS195" s="111"/>
      <c r="CT195" s="111"/>
      <c r="CU195" s="111"/>
      <c r="CV195" s="111"/>
      <c r="CW195" s="111"/>
      <c r="CX195" s="111"/>
    </row>
    <row r="196" spans="1:102">
      <c r="B196" s="68"/>
      <c r="C196" s="73"/>
      <c r="D196" s="60"/>
      <c r="E196" s="67"/>
      <c r="F196" s="68"/>
      <c r="G196" s="110"/>
      <c r="AN196" s="111"/>
      <c r="AO196" s="111"/>
      <c r="AP196" s="111"/>
      <c r="AQ196" s="111"/>
      <c r="AR196" s="111"/>
      <c r="AS196" s="111"/>
      <c r="AT196" s="111"/>
      <c r="AU196" s="111"/>
      <c r="AV196" s="111"/>
      <c r="AW196" s="111"/>
      <c r="AX196" s="111"/>
      <c r="AY196" s="111"/>
      <c r="AZ196" s="111"/>
      <c r="BA196" s="111"/>
      <c r="BB196" s="111"/>
      <c r="BC196" s="111"/>
      <c r="BD196" s="111"/>
      <c r="BE196" s="111"/>
      <c r="BF196" s="111"/>
      <c r="BG196" s="111"/>
      <c r="BH196" s="111"/>
      <c r="BI196" s="111"/>
      <c r="BJ196" s="111"/>
      <c r="BK196" s="111"/>
      <c r="BL196" s="111"/>
      <c r="BM196" s="111"/>
      <c r="BN196" s="111"/>
      <c r="BO196" s="111"/>
      <c r="BP196" s="111"/>
      <c r="BQ196" s="111"/>
      <c r="BR196" s="111"/>
      <c r="BS196" s="111"/>
      <c r="BT196" s="111"/>
      <c r="BU196" s="111"/>
      <c r="BV196" s="111"/>
      <c r="BW196" s="111"/>
      <c r="BX196" s="111"/>
      <c r="BY196" s="111"/>
      <c r="BZ196" s="111"/>
      <c r="CA196" s="111"/>
      <c r="CB196" s="111"/>
      <c r="CC196" s="111"/>
      <c r="CD196" s="111"/>
      <c r="CE196" s="111"/>
      <c r="CF196" s="111"/>
      <c r="CG196" s="111"/>
      <c r="CH196" s="111"/>
      <c r="CI196" s="111"/>
      <c r="CJ196" s="111"/>
      <c r="CK196" s="111"/>
      <c r="CL196" s="111"/>
      <c r="CM196" s="111"/>
      <c r="CN196" s="111"/>
      <c r="CO196" s="111"/>
      <c r="CP196" s="111"/>
      <c r="CQ196" s="111"/>
      <c r="CR196" s="111"/>
      <c r="CS196" s="111"/>
      <c r="CT196" s="111"/>
      <c r="CU196" s="111"/>
      <c r="CV196" s="111"/>
      <c r="CW196" s="111"/>
      <c r="CX196" s="111"/>
    </row>
    <row r="197" spans="1:102">
      <c r="B197" s="68"/>
      <c r="C197" s="73"/>
      <c r="D197" s="60"/>
      <c r="E197" s="67"/>
      <c r="F197" s="68"/>
      <c r="G197" s="110"/>
      <c r="AN197" s="111"/>
      <c r="AO197" s="111"/>
      <c r="AP197" s="111"/>
      <c r="AQ197" s="111"/>
      <c r="AR197" s="111"/>
      <c r="AS197" s="111"/>
      <c r="AT197" s="111"/>
      <c r="AU197" s="111"/>
      <c r="AV197" s="111"/>
      <c r="AW197" s="111"/>
      <c r="AX197" s="111"/>
      <c r="AY197" s="111"/>
      <c r="AZ197" s="111"/>
      <c r="BA197" s="111"/>
      <c r="BB197" s="111"/>
      <c r="BC197" s="111"/>
      <c r="BD197" s="111"/>
      <c r="BE197" s="111"/>
      <c r="BF197" s="111"/>
      <c r="BG197" s="111"/>
      <c r="BH197" s="111"/>
      <c r="BI197" s="111"/>
      <c r="BJ197" s="111"/>
      <c r="BK197" s="111"/>
      <c r="BL197" s="111"/>
      <c r="BM197" s="111"/>
      <c r="BN197" s="111"/>
      <c r="BO197" s="111"/>
      <c r="BP197" s="111"/>
      <c r="BQ197" s="111"/>
      <c r="BR197" s="111"/>
      <c r="BS197" s="111"/>
      <c r="BT197" s="111"/>
      <c r="BU197" s="111"/>
      <c r="BV197" s="111"/>
      <c r="BW197" s="111"/>
      <c r="BX197" s="111"/>
      <c r="BY197" s="111"/>
      <c r="BZ197" s="111"/>
      <c r="CA197" s="111"/>
      <c r="CB197" s="111"/>
      <c r="CC197" s="111"/>
      <c r="CD197" s="111"/>
      <c r="CE197" s="111"/>
      <c r="CF197" s="111"/>
      <c r="CG197" s="111"/>
      <c r="CH197" s="111"/>
      <c r="CI197" s="111"/>
      <c r="CJ197" s="111"/>
      <c r="CK197" s="111"/>
      <c r="CL197" s="111"/>
      <c r="CM197" s="111"/>
      <c r="CN197" s="111"/>
      <c r="CO197" s="111"/>
      <c r="CP197" s="111"/>
      <c r="CQ197" s="111"/>
      <c r="CR197" s="111"/>
      <c r="CS197" s="111"/>
      <c r="CT197" s="111"/>
      <c r="CU197" s="111"/>
      <c r="CV197" s="111"/>
      <c r="CW197" s="111"/>
      <c r="CX197" s="111"/>
    </row>
    <row r="198" spans="1:102">
      <c r="B198" s="68"/>
      <c r="C198" s="73"/>
      <c r="D198" s="60"/>
      <c r="E198" s="67"/>
      <c r="F198" s="68"/>
      <c r="G198" s="110"/>
      <c r="AN198" s="111"/>
      <c r="AO198" s="111"/>
      <c r="AP198" s="111"/>
      <c r="AQ198" s="111"/>
      <c r="AR198" s="111"/>
      <c r="AS198" s="111"/>
      <c r="AT198" s="111"/>
      <c r="AU198" s="111"/>
      <c r="AV198" s="111"/>
      <c r="AW198" s="111"/>
      <c r="AX198" s="111"/>
      <c r="AY198" s="111"/>
      <c r="AZ198" s="111"/>
      <c r="BA198" s="111"/>
      <c r="BB198" s="111"/>
      <c r="BC198" s="111"/>
      <c r="BD198" s="111"/>
      <c r="BE198" s="111"/>
      <c r="BF198" s="111"/>
      <c r="BG198" s="111"/>
      <c r="BH198" s="111"/>
      <c r="BI198" s="111"/>
      <c r="BJ198" s="111"/>
      <c r="BK198" s="111"/>
      <c r="BL198" s="111"/>
      <c r="BM198" s="111"/>
      <c r="BN198" s="111"/>
      <c r="BO198" s="111"/>
      <c r="BP198" s="111"/>
      <c r="BQ198" s="111"/>
      <c r="BR198" s="111"/>
      <c r="BS198" s="111"/>
      <c r="BT198" s="111"/>
      <c r="BU198" s="111"/>
      <c r="BV198" s="111"/>
      <c r="BW198" s="111"/>
      <c r="BX198" s="111"/>
      <c r="BY198" s="111"/>
      <c r="BZ198" s="111"/>
      <c r="CA198" s="111"/>
      <c r="CB198" s="111"/>
      <c r="CC198" s="111"/>
      <c r="CD198" s="111"/>
      <c r="CE198" s="111"/>
      <c r="CF198" s="111"/>
      <c r="CG198" s="111"/>
      <c r="CH198" s="111"/>
      <c r="CI198" s="111"/>
      <c r="CJ198" s="111"/>
      <c r="CK198" s="111"/>
      <c r="CL198" s="111"/>
      <c r="CM198" s="111"/>
      <c r="CN198" s="111"/>
      <c r="CO198" s="111"/>
      <c r="CP198" s="111"/>
      <c r="CQ198" s="111"/>
      <c r="CR198" s="111"/>
      <c r="CS198" s="111"/>
      <c r="CT198" s="111"/>
      <c r="CU198" s="111"/>
      <c r="CV198" s="111"/>
      <c r="CW198" s="111"/>
      <c r="CX198" s="111"/>
    </row>
    <row r="199" spans="1:102">
      <c r="B199" s="68"/>
      <c r="C199" s="73"/>
      <c r="D199" s="60"/>
      <c r="E199" s="67"/>
      <c r="F199" s="68"/>
      <c r="G199" s="110"/>
      <c r="AN199" s="111"/>
      <c r="AO199" s="111"/>
      <c r="AP199" s="111"/>
      <c r="AQ199" s="111"/>
      <c r="AR199" s="111"/>
      <c r="AS199" s="111"/>
      <c r="AT199" s="111"/>
      <c r="AU199" s="111"/>
      <c r="AV199" s="111"/>
      <c r="AW199" s="111"/>
      <c r="AX199" s="111"/>
      <c r="AY199" s="111"/>
      <c r="AZ199" s="111"/>
      <c r="BA199" s="111"/>
      <c r="BB199" s="111"/>
      <c r="BC199" s="111"/>
      <c r="BD199" s="111"/>
      <c r="BE199" s="111"/>
      <c r="BF199" s="111"/>
      <c r="BG199" s="111"/>
      <c r="BH199" s="111"/>
      <c r="BI199" s="111"/>
      <c r="BJ199" s="111"/>
      <c r="BK199" s="111"/>
      <c r="BL199" s="111"/>
      <c r="BM199" s="111"/>
      <c r="BN199" s="111"/>
      <c r="BO199" s="111"/>
      <c r="BP199" s="111"/>
      <c r="BQ199" s="111"/>
      <c r="BR199" s="111"/>
      <c r="BS199" s="111"/>
      <c r="BT199" s="111"/>
      <c r="BU199" s="111"/>
      <c r="BV199" s="111"/>
      <c r="BW199" s="111"/>
      <c r="BX199" s="111"/>
      <c r="BY199" s="111"/>
      <c r="BZ199" s="111"/>
      <c r="CA199" s="111"/>
      <c r="CB199" s="111"/>
      <c r="CC199" s="111"/>
      <c r="CD199" s="111"/>
      <c r="CE199" s="111"/>
      <c r="CF199" s="111"/>
      <c r="CG199" s="111"/>
      <c r="CH199" s="111"/>
      <c r="CI199" s="111"/>
      <c r="CJ199" s="111"/>
      <c r="CK199" s="111"/>
      <c r="CL199" s="111"/>
      <c r="CM199" s="111"/>
      <c r="CN199" s="111"/>
      <c r="CO199" s="111"/>
      <c r="CP199" s="111"/>
      <c r="CQ199" s="111"/>
      <c r="CR199" s="111"/>
      <c r="CS199" s="111"/>
      <c r="CT199" s="111"/>
      <c r="CU199" s="111"/>
      <c r="CV199" s="111"/>
      <c r="CW199" s="111"/>
      <c r="CX199" s="111"/>
    </row>
    <row r="200" spans="1:102">
      <c r="B200" s="68"/>
      <c r="C200" s="73"/>
      <c r="D200" s="60"/>
      <c r="E200" s="67"/>
      <c r="F200" s="68"/>
      <c r="G200" s="110"/>
      <c r="AN200" s="111"/>
      <c r="AO200" s="111"/>
      <c r="AP200" s="111"/>
      <c r="AQ200" s="111"/>
      <c r="AR200" s="111"/>
      <c r="AS200" s="111"/>
      <c r="AT200" s="111"/>
      <c r="AU200" s="111"/>
      <c r="AV200" s="111"/>
      <c r="AW200" s="111"/>
      <c r="AX200" s="111"/>
      <c r="AY200" s="111"/>
      <c r="AZ200" s="111"/>
      <c r="BA200" s="111"/>
      <c r="BB200" s="111"/>
      <c r="BC200" s="111"/>
      <c r="BD200" s="111"/>
      <c r="BE200" s="111"/>
      <c r="BF200" s="111"/>
      <c r="BG200" s="111"/>
      <c r="BH200" s="111"/>
      <c r="BI200" s="111"/>
      <c r="BJ200" s="111"/>
      <c r="BK200" s="111"/>
      <c r="BL200" s="111"/>
      <c r="BM200" s="111"/>
      <c r="BN200" s="111"/>
      <c r="BO200" s="111"/>
      <c r="BP200" s="111"/>
      <c r="BQ200" s="111"/>
      <c r="BR200" s="111"/>
      <c r="BS200" s="111"/>
      <c r="BT200" s="111"/>
      <c r="BU200" s="111"/>
      <c r="BV200" s="111"/>
      <c r="BW200" s="111"/>
      <c r="BX200" s="111"/>
      <c r="BY200" s="111"/>
      <c r="BZ200" s="111"/>
      <c r="CA200" s="111"/>
      <c r="CB200" s="111"/>
      <c r="CC200" s="111"/>
      <c r="CD200" s="111"/>
      <c r="CE200" s="111"/>
      <c r="CF200" s="111"/>
      <c r="CG200" s="111"/>
      <c r="CH200" s="111"/>
      <c r="CI200" s="111"/>
      <c r="CJ200" s="111"/>
      <c r="CK200" s="111"/>
      <c r="CL200" s="111"/>
      <c r="CM200" s="111"/>
      <c r="CN200" s="111"/>
      <c r="CO200" s="111"/>
      <c r="CP200" s="111"/>
      <c r="CQ200" s="111"/>
      <c r="CR200" s="111"/>
      <c r="CS200" s="111"/>
      <c r="CT200" s="111"/>
      <c r="CU200" s="111"/>
      <c r="CV200" s="111"/>
      <c r="CW200" s="111"/>
      <c r="CX200" s="111"/>
    </row>
    <row r="201" spans="1:102">
      <c r="B201" s="68"/>
      <c r="C201" s="73"/>
      <c r="D201" s="60"/>
      <c r="E201" s="67"/>
      <c r="F201" s="68"/>
      <c r="G201" s="110"/>
      <c r="AN201" s="111"/>
      <c r="AO201" s="111"/>
      <c r="AP201" s="111"/>
      <c r="AQ201" s="111"/>
      <c r="AR201" s="111"/>
      <c r="AS201" s="111"/>
      <c r="AT201" s="111"/>
      <c r="AU201" s="111"/>
      <c r="AV201" s="111"/>
      <c r="AW201" s="111"/>
      <c r="AX201" s="111"/>
      <c r="AY201" s="111"/>
      <c r="AZ201" s="111"/>
      <c r="BA201" s="111"/>
      <c r="BB201" s="111"/>
      <c r="BC201" s="111"/>
      <c r="BD201" s="111"/>
      <c r="BE201" s="111"/>
      <c r="BF201" s="111"/>
      <c r="BG201" s="111"/>
      <c r="BH201" s="111"/>
      <c r="BI201" s="111"/>
      <c r="BJ201" s="111"/>
      <c r="BK201" s="111"/>
      <c r="BL201" s="111"/>
      <c r="BM201" s="111"/>
      <c r="BN201" s="111"/>
      <c r="BO201" s="111"/>
      <c r="BP201" s="111"/>
      <c r="BQ201" s="111"/>
      <c r="BR201" s="111"/>
      <c r="BS201" s="111"/>
      <c r="BT201" s="111"/>
      <c r="BU201" s="111"/>
      <c r="BV201" s="111"/>
      <c r="BW201" s="111"/>
      <c r="BX201" s="111"/>
      <c r="BY201" s="111"/>
      <c r="BZ201" s="111"/>
      <c r="CA201" s="111"/>
      <c r="CB201" s="111"/>
      <c r="CC201" s="111"/>
      <c r="CD201" s="111"/>
      <c r="CE201" s="111"/>
      <c r="CF201" s="111"/>
      <c r="CG201" s="111"/>
      <c r="CH201" s="111"/>
      <c r="CI201" s="111"/>
      <c r="CJ201" s="111"/>
      <c r="CK201" s="111"/>
      <c r="CL201" s="111"/>
      <c r="CM201" s="111"/>
      <c r="CN201" s="111"/>
      <c r="CO201" s="111"/>
      <c r="CP201" s="111"/>
      <c r="CQ201" s="111"/>
      <c r="CR201" s="111"/>
      <c r="CS201" s="111"/>
      <c r="CT201" s="111"/>
      <c r="CU201" s="111"/>
      <c r="CV201" s="111"/>
      <c r="CW201" s="111"/>
      <c r="CX201" s="111"/>
    </row>
    <row r="202" spans="1:102">
      <c r="B202" s="68"/>
      <c r="C202" s="73"/>
      <c r="D202" s="60"/>
      <c r="E202" s="67"/>
      <c r="F202" s="68"/>
      <c r="G202" s="110"/>
      <c r="AN202" s="111"/>
      <c r="AO202" s="111"/>
      <c r="AP202" s="111"/>
      <c r="AQ202" s="111"/>
      <c r="AR202" s="111"/>
      <c r="AS202" s="111"/>
      <c r="AT202" s="111"/>
      <c r="AU202" s="111"/>
      <c r="AV202" s="111"/>
      <c r="AW202" s="111"/>
      <c r="AX202" s="111"/>
      <c r="AY202" s="111"/>
      <c r="AZ202" s="111"/>
      <c r="BA202" s="111"/>
      <c r="BB202" s="111"/>
      <c r="BC202" s="111"/>
      <c r="BD202" s="111"/>
      <c r="BE202" s="111"/>
      <c r="BF202" s="111"/>
      <c r="BG202" s="111"/>
      <c r="BH202" s="111"/>
      <c r="BI202" s="111"/>
      <c r="BJ202" s="111"/>
      <c r="BK202" s="111"/>
      <c r="BL202" s="111"/>
      <c r="BM202" s="111"/>
      <c r="BN202" s="111"/>
      <c r="BO202" s="111"/>
      <c r="BP202" s="111"/>
      <c r="BQ202" s="111"/>
      <c r="BR202" s="111"/>
      <c r="BS202" s="111"/>
      <c r="BT202" s="111"/>
      <c r="BU202" s="111"/>
      <c r="BV202" s="111"/>
      <c r="BW202" s="111"/>
      <c r="BX202" s="111"/>
      <c r="BY202" s="111"/>
      <c r="BZ202" s="111"/>
      <c r="CA202" s="111"/>
      <c r="CB202" s="111"/>
      <c r="CC202" s="111"/>
      <c r="CD202" s="111"/>
      <c r="CE202" s="111"/>
      <c r="CF202" s="111"/>
      <c r="CG202" s="111"/>
      <c r="CH202" s="111"/>
      <c r="CI202" s="111"/>
      <c r="CJ202" s="111"/>
      <c r="CK202" s="111"/>
      <c r="CL202" s="111"/>
      <c r="CM202" s="111"/>
      <c r="CN202" s="111"/>
      <c r="CO202" s="111"/>
      <c r="CP202" s="111"/>
      <c r="CQ202" s="111"/>
      <c r="CR202" s="111"/>
      <c r="CS202" s="111"/>
      <c r="CT202" s="111"/>
      <c r="CU202" s="111"/>
      <c r="CV202" s="111"/>
      <c r="CW202" s="111"/>
      <c r="CX202" s="111"/>
    </row>
    <row r="203" spans="1:102">
      <c r="B203" s="68"/>
      <c r="C203" s="73"/>
      <c r="D203" s="60"/>
      <c r="E203" s="67"/>
      <c r="F203" s="68"/>
      <c r="G203" s="110"/>
      <c r="AN203" s="111"/>
      <c r="AO203" s="111"/>
      <c r="AP203" s="111"/>
      <c r="AQ203" s="111"/>
      <c r="AR203" s="111"/>
      <c r="AS203" s="111"/>
      <c r="AT203" s="111"/>
      <c r="AU203" s="111"/>
      <c r="AV203" s="111"/>
      <c r="AW203" s="111"/>
      <c r="AX203" s="111"/>
      <c r="AY203" s="111"/>
      <c r="AZ203" s="111"/>
      <c r="BA203" s="111"/>
      <c r="BB203" s="111"/>
      <c r="BC203" s="111"/>
      <c r="BD203" s="111"/>
      <c r="BE203" s="111"/>
      <c r="BF203" s="111"/>
      <c r="BG203" s="111"/>
      <c r="BH203" s="111"/>
      <c r="BI203" s="111"/>
      <c r="BJ203" s="111"/>
      <c r="BK203" s="111"/>
      <c r="BL203" s="111"/>
      <c r="BM203" s="111"/>
      <c r="BN203" s="111"/>
      <c r="BO203" s="111"/>
      <c r="BP203" s="111"/>
      <c r="BQ203" s="111"/>
      <c r="BR203" s="111"/>
      <c r="BS203" s="111"/>
      <c r="BT203" s="111"/>
      <c r="BU203" s="111"/>
      <c r="BV203" s="111"/>
      <c r="BW203" s="111"/>
      <c r="BX203" s="111"/>
      <c r="BY203" s="111"/>
      <c r="BZ203" s="111"/>
      <c r="CA203" s="111"/>
      <c r="CB203" s="111"/>
      <c r="CC203" s="111"/>
      <c r="CD203" s="111"/>
      <c r="CE203" s="111"/>
      <c r="CF203" s="111"/>
      <c r="CG203" s="111"/>
      <c r="CH203" s="111"/>
      <c r="CI203" s="111"/>
      <c r="CJ203" s="111"/>
      <c r="CK203" s="111"/>
      <c r="CL203" s="111"/>
      <c r="CM203" s="111"/>
      <c r="CN203" s="111"/>
      <c r="CO203" s="111"/>
      <c r="CP203" s="111"/>
      <c r="CQ203" s="111"/>
      <c r="CR203" s="111"/>
      <c r="CS203" s="111"/>
      <c r="CT203" s="111"/>
      <c r="CU203" s="111"/>
      <c r="CV203" s="111"/>
      <c r="CW203" s="111"/>
      <c r="CX203" s="111"/>
    </row>
    <row r="204" spans="1:102">
      <c r="B204" s="68"/>
      <c r="C204" s="73"/>
      <c r="D204" s="60"/>
      <c r="E204" s="67"/>
      <c r="F204" s="68"/>
      <c r="G204" s="110"/>
      <c r="AN204" s="111"/>
      <c r="AO204" s="111"/>
      <c r="AP204" s="111"/>
      <c r="AQ204" s="111"/>
      <c r="AR204" s="111"/>
      <c r="AS204" s="111"/>
      <c r="AT204" s="111"/>
      <c r="AU204" s="111"/>
      <c r="AV204" s="111"/>
      <c r="AW204" s="111"/>
      <c r="AX204" s="111"/>
      <c r="AY204" s="111"/>
      <c r="AZ204" s="111"/>
      <c r="BA204" s="111"/>
      <c r="BB204" s="111"/>
      <c r="BC204" s="111"/>
      <c r="BD204" s="111"/>
      <c r="BE204" s="111"/>
      <c r="BF204" s="111"/>
      <c r="BG204" s="111"/>
      <c r="BH204" s="111"/>
      <c r="BI204" s="111"/>
      <c r="BJ204" s="111"/>
      <c r="BK204" s="111"/>
      <c r="BL204" s="111"/>
      <c r="BM204" s="111"/>
      <c r="BN204" s="111"/>
      <c r="BO204" s="111"/>
      <c r="BP204" s="111"/>
      <c r="BQ204" s="111"/>
      <c r="BR204" s="111"/>
      <c r="BS204" s="111"/>
      <c r="BT204" s="111"/>
      <c r="BU204" s="111"/>
      <c r="BV204" s="111"/>
      <c r="BW204" s="111"/>
      <c r="BX204" s="111"/>
      <c r="BY204" s="111"/>
      <c r="BZ204" s="111"/>
      <c r="CA204" s="111"/>
      <c r="CB204" s="111"/>
      <c r="CC204" s="111"/>
      <c r="CD204" s="111"/>
      <c r="CE204" s="111"/>
      <c r="CF204" s="111"/>
      <c r="CG204" s="111"/>
      <c r="CH204" s="111"/>
      <c r="CI204" s="111"/>
      <c r="CJ204" s="111"/>
      <c r="CK204" s="111"/>
      <c r="CL204" s="111"/>
      <c r="CM204" s="111"/>
      <c r="CN204" s="111"/>
      <c r="CO204" s="111"/>
      <c r="CP204" s="111"/>
      <c r="CQ204" s="111"/>
      <c r="CR204" s="111"/>
      <c r="CS204" s="111"/>
      <c r="CT204" s="111"/>
      <c r="CU204" s="111"/>
      <c r="CV204" s="111"/>
      <c r="CW204" s="111"/>
      <c r="CX204" s="111"/>
    </row>
    <row r="205" spans="1:102" s="111" customFormat="1">
      <c r="A205" s="7"/>
      <c r="B205" s="110"/>
      <c r="C205" s="110"/>
      <c r="D205" s="110"/>
      <c r="E205" s="110"/>
      <c r="F205" s="110"/>
      <c r="G205" s="110"/>
    </row>
    <row r="206" spans="1:102" s="111" customFormat="1">
      <c r="A206" s="7"/>
      <c r="B206" s="110"/>
      <c r="C206" s="110"/>
      <c r="D206" s="110"/>
      <c r="E206" s="110"/>
      <c r="F206" s="110"/>
      <c r="G206" s="110"/>
    </row>
    <row r="207" spans="1:102" s="111" customFormat="1">
      <c r="A207" s="7"/>
      <c r="B207" s="110"/>
      <c r="C207" s="110"/>
      <c r="D207" s="110"/>
      <c r="E207" s="110"/>
      <c r="F207" s="110"/>
      <c r="G207" s="110"/>
    </row>
    <row r="208" spans="1:102" s="111" customFormat="1">
      <c r="A208" s="7"/>
      <c r="B208" s="110"/>
      <c r="C208" s="110"/>
      <c r="D208" s="110"/>
      <c r="E208" s="110"/>
      <c r="F208" s="110"/>
      <c r="G208" s="110"/>
    </row>
    <row r="209" spans="1:9" s="24" customFormat="1">
      <c r="A209" s="7"/>
      <c r="B209" s="31" t="s">
        <v>46</v>
      </c>
      <c r="C209" s="37"/>
      <c r="D209" s="37"/>
      <c r="E209" s="37"/>
      <c r="F209" s="37"/>
      <c r="G209" s="110"/>
      <c r="H209" s="111"/>
      <c r="I209" s="111"/>
    </row>
    <row r="210" spans="1:9" s="111" customFormat="1">
      <c r="A210" s="7"/>
      <c r="B210" s="7"/>
      <c r="C210" s="7"/>
      <c r="D210" s="7"/>
      <c r="E210" s="7"/>
      <c r="F210" s="7"/>
      <c r="G210" s="7"/>
    </row>
    <row r="211" spans="1:9" s="111" customFormat="1"/>
    <row r="212" spans="1:9" s="111" customFormat="1"/>
    <row r="213" spans="1:9" s="111" customFormat="1"/>
    <row r="214" spans="1:9" s="111" customFormat="1"/>
    <row r="215" spans="1:9" s="111" customFormat="1"/>
    <row r="216" spans="1:9" s="111" customFormat="1"/>
    <row r="217" spans="1:9" s="111" customFormat="1"/>
    <row r="218" spans="1:9" s="111" customFormat="1"/>
    <row r="219" spans="1:9" s="111" customFormat="1"/>
    <row r="220" spans="1:9" s="111" customFormat="1"/>
    <row r="221" spans="1:9" s="111" customFormat="1"/>
    <row r="222" spans="1:9" s="111" customFormat="1"/>
    <row r="223" spans="1:9" s="111" customFormat="1"/>
    <row r="224" spans="1:9" s="111" customFormat="1"/>
    <row r="225" s="111" customFormat="1"/>
    <row r="226" s="111" customFormat="1"/>
    <row r="227" s="111" customFormat="1"/>
    <row r="228" s="111" customFormat="1"/>
    <row r="229" s="111" customFormat="1"/>
    <row r="230" s="111" customFormat="1"/>
    <row r="231" s="111" customFormat="1"/>
    <row r="232" s="111" customFormat="1"/>
    <row r="233" s="111" customFormat="1"/>
    <row r="234" s="111" customFormat="1"/>
    <row r="235" s="111" customFormat="1"/>
    <row r="236" s="111" customFormat="1"/>
    <row r="237" s="111" customFormat="1"/>
    <row r="238" s="111" customFormat="1"/>
    <row r="239" s="111" customFormat="1"/>
    <row r="240" s="111" customFormat="1"/>
    <row r="241" s="111" customFormat="1"/>
    <row r="242" s="111" customFormat="1"/>
    <row r="243" s="111" customFormat="1"/>
    <row r="244" s="111" customFormat="1"/>
    <row r="245" s="111" customFormat="1"/>
    <row r="246" s="111" customFormat="1"/>
    <row r="247" s="111" customFormat="1"/>
    <row r="248" s="111" customFormat="1"/>
    <row r="249" s="111" customFormat="1"/>
    <row r="250" s="111" customFormat="1"/>
    <row r="251" s="111" customFormat="1"/>
    <row r="252" s="111" customFormat="1"/>
    <row r="253" s="111" customFormat="1"/>
    <row r="254" s="111" customFormat="1"/>
    <row r="255" s="111" customFormat="1"/>
    <row r="256" s="111" customFormat="1"/>
    <row r="257" s="111" customFormat="1"/>
    <row r="258" s="111" customFormat="1"/>
    <row r="259" s="111" customFormat="1"/>
    <row r="260" s="111" customFormat="1"/>
    <row r="261" s="111" customFormat="1"/>
    <row r="262" s="111" customFormat="1"/>
    <row r="263" s="111" customFormat="1"/>
    <row r="264" s="111" customFormat="1"/>
    <row r="265" s="111" customFormat="1"/>
    <row r="266" s="111" customFormat="1"/>
    <row r="267" s="111" customFormat="1"/>
    <row r="268" s="111" customFormat="1"/>
    <row r="269" s="111" customFormat="1"/>
    <row r="270" s="111" customFormat="1"/>
    <row r="271" s="111" customFormat="1"/>
    <row r="272" s="111" customFormat="1"/>
    <row r="273" s="111" customFormat="1"/>
    <row r="274" s="111" customFormat="1"/>
    <row r="275" s="111" customFormat="1"/>
    <row r="276" s="111" customFormat="1"/>
    <row r="277" s="111" customFormat="1"/>
    <row r="278" s="111" customFormat="1"/>
    <row r="279" s="111" customFormat="1"/>
    <row r="280" s="111" customFormat="1"/>
    <row r="281" s="111" customFormat="1"/>
    <row r="282" s="111" customFormat="1"/>
    <row r="283" s="111" customFormat="1"/>
    <row r="284" s="111" customFormat="1"/>
    <row r="285" s="111" customFormat="1"/>
    <row r="286" s="111" customFormat="1"/>
    <row r="287" s="111" customFormat="1"/>
    <row r="288" s="111" customFormat="1"/>
    <row r="289" s="111" customFormat="1"/>
    <row r="290" s="111" customFormat="1"/>
    <row r="291" s="111" customFormat="1"/>
    <row r="292" s="111" customFormat="1"/>
    <row r="293" s="111" customFormat="1"/>
    <row r="294" s="111" customFormat="1"/>
    <row r="295" s="111" customFormat="1"/>
    <row r="296" s="111" customFormat="1"/>
    <row r="297" s="111" customFormat="1"/>
    <row r="298" s="111" customFormat="1"/>
    <row r="299" s="111" customFormat="1"/>
    <row r="300" s="111" customFormat="1"/>
    <row r="301" s="111" customFormat="1"/>
    <row r="302" s="111" customFormat="1"/>
    <row r="303" s="111" customFormat="1"/>
    <row r="304" s="111" customFormat="1"/>
    <row r="305" s="111" customFormat="1"/>
    <row r="306" s="111" customFormat="1"/>
    <row r="307" s="111" customFormat="1"/>
    <row r="308" s="111" customFormat="1"/>
    <row r="309" s="111" customFormat="1"/>
    <row r="310" s="111" customFormat="1"/>
    <row r="311" s="111" customFormat="1"/>
    <row r="312" s="111" customFormat="1"/>
    <row r="313" s="111" customFormat="1"/>
    <row r="314" s="111" customFormat="1"/>
    <row r="315" s="111" customFormat="1"/>
    <row r="316" s="111" customFormat="1"/>
    <row r="317" s="111" customFormat="1"/>
    <row r="318" s="111" customFormat="1"/>
    <row r="319" s="111" customFormat="1"/>
    <row r="320" s="111" customFormat="1"/>
    <row r="321" s="111" customFormat="1"/>
    <row r="322" s="111" customFormat="1"/>
    <row r="323" s="111" customFormat="1"/>
    <row r="324" s="111" customFormat="1"/>
    <row r="325" s="111" customFormat="1"/>
    <row r="326" s="111" customFormat="1"/>
    <row r="327" s="111" customFormat="1"/>
    <row r="328" s="111" customFormat="1"/>
    <row r="329" s="111" customFormat="1"/>
    <row r="330" s="111" customFormat="1"/>
    <row r="331" s="111" customFormat="1"/>
    <row r="332" s="111" customFormat="1"/>
    <row r="333" s="111" customFormat="1"/>
    <row r="334" s="111" customFormat="1"/>
    <row r="335" s="111" customFormat="1"/>
    <row r="336" s="111" customFormat="1"/>
    <row r="337" s="111" customFormat="1"/>
    <row r="338" s="111" customFormat="1"/>
    <row r="339" s="111" customFormat="1"/>
    <row r="340" s="111" customFormat="1"/>
    <row r="341" s="111" customFormat="1"/>
    <row r="342" s="111" customFormat="1"/>
    <row r="343" s="111" customFormat="1"/>
    <row r="344" s="111" customFormat="1"/>
    <row r="345" s="111" customFormat="1"/>
    <row r="346" s="111" customFormat="1"/>
    <row r="347" s="111" customFormat="1"/>
    <row r="348" s="111" customFormat="1"/>
    <row r="349" s="111" customFormat="1"/>
    <row r="350" s="111" customFormat="1"/>
    <row r="351" s="111" customFormat="1"/>
    <row r="352" s="111" customFormat="1"/>
    <row r="353" s="111" customFormat="1"/>
    <row r="354" s="111" customFormat="1"/>
    <row r="355" s="111" customFormat="1"/>
    <row r="356" s="111" customFormat="1"/>
    <row r="357" s="111" customFormat="1"/>
    <row r="358" s="111" customFormat="1"/>
    <row r="359" s="111" customFormat="1"/>
    <row r="360" s="111" customFormat="1"/>
    <row r="361" s="111" customFormat="1"/>
    <row r="362" s="111" customFormat="1"/>
    <row r="363" s="111" customFormat="1"/>
    <row r="364" s="111" customFormat="1"/>
    <row r="365" s="111" customFormat="1"/>
    <row r="366" s="111" customFormat="1"/>
    <row r="367" s="111" customFormat="1"/>
    <row r="368" s="111" customFormat="1"/>
    <row r="369" s="111" customFormat="1"/>
    <row r="370" s="111" customFormat="1"/>
    <row r="371" s="111" customFormat="1"/>
    <row r="372" s="111" customFormat="1"/>
    <row r="373" s="111" customFormat="1"/>
    <row r="374" s="111" customFormat="1"/>
    <row r="375" s="111" customFormat="1"/>
    <row r="376" s="111" customFormat="1"/>
    <row r="377" s="111" customFormat="1"/>
    <row r="378" s="111" customFormat="1"/>
    <row r="379" s="111" customFormat="1"/>
    <row r="380" s="111" customFormat="1"/>
    <row r="381" s="111" customFormat="1"/>
    <row r="382" s="111" customFormat="1"/>
    <row r="383" s="111" customFormat="1"/>
    <row r="384" s="111" customFormat="1"/>
    <row r="385" s="111" customFormat="1"/>
    <row r="386" s="111" customFormat="1"/>
    <row r="387" s="111" customFormat="1"/>
    <row r="388" s="111" customFormat="1"/>
    <row r="389" s="111" customFormat="1"/>
    <row r="390" s="111" customFormat="1"/>
    <row r="391" s="111" customFormat="1"/>
    <row r="392" s="111" customFormat="1"/>
    <row r="393" s="111" customFormat="1"/>
    <row r="394" s="111" customFormat="1"/>
    <row r="395" s="111" customFormat="1"/>
    <row r="396" s="111" customFormat="1"/>
    <row r="397" s="111" customFormat="1"/>
    <row r="398" s="111" customFormat="1"/>
    <row r="399" s="111" customFormat="1"/>
    <row r="400" s="111" customFormat="1"/>
    <row r="401" s="111" customFormat="1"/>
    <row r="402" s="111" customFormat="1"/>
    <row r="403" s="111" customFormat="1"/>
  </sheetData>
  <sheetProtection algorithmName="SHA-512" hashValue="uP/Lbms4z5FZMKc0QJ4l3KOMxxw2qRmuDik+gUCka3qsICj2f33B9+GP5Y1i7B8FgXn16ISh6TK6DGGpVrZ5WQ==" saltValue="D/lEBDklhsggMSvWdkGWNA==" spinCount="100000" sheet="1" objects="1" scenarios="1"/>
  <dataValidations count="3">
    <dataValidation type="list" allowBlank="1" showInputMessage="1" showErrorMessage="1" prompt="Select from drop-down list" sqref="C19:C204" xr:uid="{FC5A98B5-489C-4346-A0E4-8E615EA519CE}">
      <formula1>"Water take,Discharge to water,Discharge to land,Discharge to air,Coastal,Land use,Other (Please identify on the comments section)"</formula1>
    </dataValidation>
    <dataValidation type="date" allowBlank="1" showInputMessage="1" showErrorMessage="1" sqref="D20:D204" xr:uid="{79557866-7423-4B0D-8087-D9783A28309B}">
      <formula1>18264</formula1>
      <formula2>58776</formula2>
    </dataValidation>
    <dataValidation type="list" allowBlank="1" showInputMessage="1" showErrorMessage="1" sqref="E19:E204" xr:uid="{E0C9C4C2-6F47-434E-8326-1F161F25556E}">
      <formula1>"Highly reliable,Reliable,Less Reliable,Uncertain,Very uncertain"</formula1>
    </dataValidation>
  </dataValidations>
  <pageMargins left="0.31496062992125984" right="0.31496062992125984" top="0.35433070866141736" bottom="0.35433070866141736" header="0.31496062992125984" footer="0.31496062992125984"/>
  <pageSetup paperSize="8" scale="86"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3FAF9-BFA0-4D2D-9526-8C109701BFDC}">
  <sheetPr codeName="Sheet6">
    <pageSetUpPr fitToPage="1"/>
  </sheetPr>
  <dimension ref="A1:DA368"/>
  <sheetViews>
    <sheetView showGridLines="0" showZeros="0" topLeftCell="A4" zoomScaleNormal="100" workbookViewId="0">
      <selection activeCell="E18" sqref="E18"/>
    </sheetView>
  </sheetViews>
  <sheetFormatPr defaultColWidth="9.140625" defaultRowHeight="15"/>
  <cols>
    <col min="1" max="1" width="9.140625" style="7"/>
    <col min="2" max="7" width="25.7109375" style="7" customWidth="1"/>
    <col min="8" max="8" width="19.140625" style="111" customWidth="1"/>
    <col min="9" max="9" width="46.7109375" style="7" customWidth="1"/>
    <col min="10" max="42" width="9.140625" style="111"/>
    <col min="43" max="16384" width="9.140625" style="7"/>
  </cols>
  <sheetData>
    <row r="1" spans="2:105">
      <c r="H1" s="7"/>
      <c r="J1" s="110"/>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row>
    <row r="2" spans="2:105">
      <c r="H2" s="7"/>
      <c r="J2" s="110"/>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row>
    <row r="3" spans="2:105">
      <c r="H3" s="7"/>
      <c r="J3" s="110"/>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row>
    <row r="4" spans="2:105">
      <c r="H4" s="7"/>
      <c r="J4" s="110"/>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row>
    <row r="5" spans="2:105" ht="36" customHeight="1">
      <c r="H5" s="7"/>
      <c r="J5" s="110"/>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row>
    <row r="6" spans="2:105" ht="36" customHeight="1">
      <c r="H6" s="7"/>
      <c r="J6" s="110"/>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row>
    <row r="7" spans="2:105" customFormat="1" ht="26.25">
      <c r="B7" s="3" t="s">
        <v>0</v>
      </c>
      <c r="C7" s="6"/>
      <c r="D7" s="2"/>
      <c r="F7" s="2"/>
      <c r="J7" s="37"/>
      <c r="K7" s="24"/>
      <c r="L7" s="24"/>
      <c r="M7" s="24"/>
      <c r="N7" s="24"/>
      <c r="O7" s="24"/>
      <c r="P7" s="24"/>
      <c r="Q7" s="24"/>
      <c r="R7" s="111"/>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row>
    <row r="8" spans="2:105" ht="26.25">
      <c r="B8" s="112" t="s">
        <v>309</v>
      </c>
      <c r="C8" s="112"/>
      <c r="H8" s="7"/>
      <c r="J8" s="110"/>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row>
    <row r="9" spans="2:105" ht="26.25">
      <c r="B9" s="112"/>
      <c r="C9" s="112"/>
      <c r="H9" s="7"/>
      <c r="J9" s="110"/>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row>
    <row r="10" spans="2:105" ht="15" customHeight="1">
      <c r="B10" s="9" t="s">
        <v>310</v>
      </c>
      <c r="C10" s="136"/>
      <c r="H10" s="7"/>
      <c r="J10" s="110"/>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row>
    <row r="11" spans="2:105" ht="15" customHeight="1">
      <c r="B11" s="7" t="s">
        <v>70</v>
      </c>
      <c r="C11" s="136"/>
      <c r="H11" s="7"/>
      <c r="J11" s="110"/>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row>
    <row r="12" spans="2:105" ht="15" customHeight="1">
      <c r="B12" s="9" t="s">
        <v>240</v>
      </c>
      <c r="C12" s="136"/>
      <c r="H12" s="7"/>
      <c r="J12" s="110"/>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row>
    <row r="13" spans="2:105" ht="15" customHeight="1">
      <c r="B13" s="9"/>
      <c r="C13" s="136"/>
      <c r="H13" s="7"/>
      <c r="J13" s="110"/>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row>
    <row r="14" spans="2:105" ht="30" customHeight="1">
      <c r="B14" s="268" t="s">
        <v>311</v>
      </c>
      <c r="C14" s="269"/>
      <c r="D14" s="206">
        <f>SUM('DW Networks'!D24:D74)</f>
        <v>0</v>
      </c>
      <c r="H14" s="7"/>
      <c r="J14" s="110"/>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row>
    <row r="15" spans="2:105" ht="15" customHeight="1">
      <c r="B15" s="270" t="s">
        <v>72</v>
      </c>
      <c r="C15" s="271"/>
      <c r="D15" s="205" t="str">
        <f>IF(D14&gt;0,COUNTA(B19:H169)/7/D14,"")</f>
        <v/>
      </c>
      <c r="H15" s="7"/>
      <c r="J15" s="110"/>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row>
    <row r="16" spans="2:105" ht="27.75" customHeight="1">
      <c r="B16" s="146"/>
      <c r="C16" s="10"/>
      <c r="G16" s="115"/>
      <c r="H16" s="115"/>
      <c r="I16" s="115"/>
      <c r="J16" s="110"/>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row>
    <row r="17" spans="2:105" ht="75.2">
      <c r="B17" s="8" t="s">
        <v>312</v>
      </c>
      <c r="C17" s="8" t="s">
        <v>313</v>
      </c>
      <c r="D17" s="8" t="s">
        <v>314</v>
      </c>
      <c r="E17" s="8" t="s">
        <v>315</v>
      </c>
      <c r="F17" s="8" t="s">
        <v>316</v>
      </c>
      <c r="G17" s="8" t="s">
        <v>317</v>
      </c>
      <c r="H17" s="8" t="s">
        <v>81</v>
      </c>
      <c r="I17" s="8" t="s">
        <v>318</v>
      </c>
      <c r="J17" s="110"/>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row>
    <row r="18" spans="2:105" s="142" customFormat="1">
      <c r="B18" s="139" t="s">
        <v>319</v>
      </c>
      <c r="C18" s="228">
        <v>100</v>
      </c>
      <c r="D18" s="106">
        <v>500</v>
      </c>
      <c r="E18" s="107">
        <f>500*365</f>
        <v>182500</v>
      </c>
      <c r="F18" s="139" t="s">
        <v>307</v>
      </c>
      <c r="G18" s="97" t="s">
        <v>153</v>
      </c>
      <c r="H18" s="97" t="s">
        <v>282</v>
      </c>
      <c r="I18" s="139"/>
      <c r="J18" s="140"/>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row>
    <row r="19" spans="2:105" s="145" customFormat="1">
      <c r="B19" s="62"/>
      <c r="C19" s="229"/>
      <c r="D19" s="72"/>
      <c r="E19" s="63"/>
      <c r="F19" s="62"/>
      <c r="G19" s="64"/>
      <c r="H19" s="67"/>
      <c r="I19" s="62"/>
      <c r="J19" s="143"/>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row>
    <row r="20" spans="2:105">
      <c r="B20" s="62"/>
      <c r="C20" s="229"/>
      <c r="D20" s="72"/>
      <c r="E20" s="63"/>
      <c r="F20" s="62"/>
      <c r="G20" s="64"/>
      <c r="H20" s="67"/>
      <c r="I20" s="62"/>
      <c r="J20" s="110"/>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row>
    <row r="21" spans="2:105">
      <c r="B21" s="62"/>
      <c r="C21" s="229"/>
      <c r="D21" s="72"/>
      <c r="E21" s="63"/>
      <c r="F21" s="83"/>
      <c r="G21" s="64"/>
      <c r="H21" s="67"/>
      <c r="I21" s="62"/>
      <c r="J21" s="110"/>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row>
    <row r="22" spans="2:105">
      <c r="B22" s="62"/>
      <c r="C22" s="229"/>
      <c r="D22" s="72"/>
      <c r="E22" s="63"/>
      <c r="F22" s="83"/>
      <c r="G22" s="64"/>
      <c r="H22" s="67"/>
      <c r="I22" s="62"/>
      <c r="J22" s="110"/>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row>
    <row r="23" spans="2:105">
      <c r="B23" s="62"/>
      <c r="C23" s="229"/>
      <c r="D23" s="72"/>
      <c r="E23" s="63"/>
      <c r="F23" s="83"/>
      <c r="G23" s="64"/>
      <c r="H23" s="67"/>
      <c r="I23" s="62"/>
      <c r="J23" s="110"/>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row>
    <row r="24" spans="2:105">
      <c r="B24" s="62"/>
      <c r="C24" s="229"/>
      <c r="D24" s="72"/>
      <c r="E24" s="63"/>
      <c r="F24" s="83"/>
      <c r="G24" s="64"/>
      <c r="H24" s="67"/>
      <c r="I24" s="62"/>
      <c r="J24" s="110"/>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row>
    <row r="25" spans="2:105">
      <c r="B25" s="62"/>
      <c r="C25" s="229"/>
      <c r="D25" s="72"/>
      <c r="E25" s="63"/>
      <c r="F25" s="83"/>
      <c r="G25" s="64"/>
      <c r="H25" s="67"/>
      <c r="I25" s="62"/>
      <c r="J25" s="110"/>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row>
    <row r="26" spans="2:105">
      <c r="B26" s="62"/>
      <c r="C26" s="229"/>
      <c r="D26" s="72"/>
      <c r="E26" s="63"/>
      <c r="F26" s="83"/>
      <c r="G26" s="64"/>
      <c r="H26" s="67"/>
      <c r="I26" s="62"/>
      <c r="J26" s="110"/>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c r="CY26" s="111"/>
      <c r="CZ26" s="111"/>
      <c r="DA26" s="111"/>
    </row>
    <row r="27" spans="2:105">
      <c r="B27" s="62"/>
      <c r="C27" s="229"/>
      <c r="D27" s="72"/>
      <c r="E27" s="63"/>
      <c r="F27" s="83"/>
      <c r="G27" s="64"/>
      <c r="H27" s="67"/>
      <c r="I27" s="62"/>
      <c r="J27" s="110"/>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row>
    <row r="28" spans="2:105">
      <c r="B28" s="62"/>
      <c r="C28" s="229"/>
      <c r="D28" s="72"/>
      <c r="E28" s="63"/>
      <c r="F28" s="83"/>
      <c r="G28" s="64"/>
      <c r="H28" s="67"/>
      <c r="I28" s="62"/>
      <c r="J28" s="110"/>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row>
    <row r="29" spans="2:105">
      <c r="B29" s="62"/>
      <c r="C29" s="229"/>
      <c r="D29" s="72"/>
      <c r="E29" s="63"/>
      <c r="F29" s="83"/>
      <c r="G29" s="64"/>
      <c r="H29" s="67"/>
      <c r="I29" s="62"/>
      <c r="J29" s="110"/>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row>
    <row r="30" spans="2:105">
      <c r="B30" s="62"/>
      <c r="C30" s="229"/>
      <c r="D30" s="72"/>
      <c r="E30" s="63"/>
      <c r="F30" s="83"/>
      <c r="G30" s="64"/>
      <c r="H30" s="67"/>
      <c r="I30" s="62"/>
      <c r="J30" s="110"/>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row>
    <row r="31" spans="2:105">
      <c r="B31" s="62"/>
      <c r="C31" s="229"/>
      <c r="D31" s="72"/>
      <c r="E31" s="63"/>
      <c r="F31" s="83"/>
      <c r="G31" s="64"/>
      <c r="H31" s="67"/>
      <c r="I31" s="62"/>
      <c r="J31" s="110"/>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row>
    <row r="32" spans="2:105">
      <c r="B32" s="62"/>
      <c r="C32" s="229"/>
      <c r="D32" s="72"/>
      <c r="E32" s="63"/>
      <c r="F32" s="83"/>
      <c r="G32" s="64"/>
      <c r="H32" s="67"/>
      <c r="I32" s="62"/>
      <c r="J32" s="110"/>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row>
    <row r="33" spans="2:105">
      <c r="B33" s="62"/>
      <c r="C33" s="229"/>
      <c r="D33" s="72"/>
      <c r="E33" s="63"/>
      <c r="F33" s="83"/>
      <c r="G33" s="64"/>
      <c r="H33" s="67"/>
      <c r="I33" s="62"/>
      <c r="J33" s="110"/>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row>
    <row r="34" spans="2:105">
      <c r="B34" s="62"/>
      <c r="C34" s="229"/>
      <c r="D34" s="72"/>
      <c r="E34" s="63"/>
      <c r="F34" s="83"/>
      <c r="G34" s="64"/>
      <c r="H34" s="67"/>
      <c r="I34" s="62"/>
      <c r="J34" s="110"/>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row>
    <row r="35" spans="2:105">
      <c r="B35" s="62"/>
      <c r="C35" s="229"/>
      <c r="D35" s="72"/>
      <c r="E35" s="63"/>
      <c r="F35" s="83"/>
      <c r="G35" s="64"/>
      <c r="H35" s="67"/>
      <c r="I35" s="62"/>
      <c r="J35" s="110"/>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row>
    <row r="36" spans="2:105">
      <c r="B36" s="62"/>
      <c r="C36" s="229"/>
      <c r="D36" s="72"/>
      <c r="E36" s="63"/>
      <c r="F36" s="83"/>
      <c r="G36" s="64"/>
      <c r="H36" s="67"/>
      <c r="I36" s="62"/>
      <c r="J36" s="110"/>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row>
    <row r="37" spans="2:105">
      <c r="B37" s="62"/>
      <c r="C37" s="229"/>
      <c r="D37" s="72"/>
      <c r="E37" s="63"/>
      <c r="F37" s="83"/>
      <c r="G37" s="64"/>
      <c r="H37" s="67"/>
      <c r="I37" s="62"/>
      <c r="J37" s="110"/>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row>
    <row r="38" spans="2:105">
      <c r="B38" s="62"/>
      <c r="C38" s="229"/>
      <c r="D38" s="72"/>
      <c r="E38" s="63"/>
      <c r="F38" s="83"/>
      <c r="G38" s="64"/>
      <c r="H38" s="67"/>
      <c r="I38" s="62"/>
      <c r="J38" s="110"/>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row>
    <row r="39" spans="2:105">
      <c r="B39" s="62"/>
      <c r="C39" s="229"/>
      <c r="D39" s="72"/>
      <c r="E39" s="63"/>
      <c r="F39" s="83"/>
      <c r="G39" s="64"/>
      <c r="H39" s="67"/>
      <c r="I39" s="62"/>
      <c r="J39" s="110"/>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row>
    <row r="40" spans="2:105">
      <c r="B40" s="62"/>
      <c r="C40" s="229"/>
      <c r="D40" s="72"/>
      <c r="E40" s="63"/>
      <c r="F40" s="83"/>
      <c r="G40" s="64"/>
      <c r="H40" s="67"/>
      <c r="I40" s="62"/>
      <c r="J40" s="110"/>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row>
    <row r="41" spans="2:105">
      <c r="B41" s="62"/>
      <c r="C41" s="229"/>
      <c r="D41" s="72"/>
      <c r="E41" s="63"/>
      <c r="F41" s="83"/>
      <c r="G41" s="64"/>
      <c r="H41" s="67"/>
      <c r="I41" s="62"/>
      <c r="J41" s="110"/>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row>
    <row r="42" spans="2:105">
      <c r="B42" s="62"/>
      <c r="C42" s="229"/>
      <c r="D42" s="72"/>
      <c r="E42" s="63"/>
      <c r="F42" s="83"/>
      <c r="G42" s="64"/>
      <c r="H42" s="67"/>
      <c r="I42" s="62"/>
      <c r="J42" s="110"/>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row>
    <row r="43" spans="2:105">
      <c r="B43" s="62"/>
      <c r="C43" s="229"/>
      <c r="D43" s="72"/>
      <c r="E43" s="63"/>
      <c r="F43" s="83"/>
      <c r="G43" s="64"/>
      <c r="H43" s="67"/>
      <c r="I43" s="62"/>
      <c r="J43" s="110"/>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row>
    <row r="44" spans="2:105">
      <c r="B44" s="62"/>
      <c r="C44" s="229"/>
      <c r="D44" s="72"/>
      <c r="E44" s="63"/>
      <c r="F44" s="83"/>
      <c r="G44" s="64"/>
      <c r="H44" s="67"/>
      <c r="I44" s="62"/>
      <c r="J44" s="110"/>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row>
    <row r="45" spans="2:105">
      <c r="B45" s="62"/>
      <c r="C45" s="229"/>
      <c r="D45" s="72"/>
      <c r="E45" s="63"/>
      <c r="F45" s="83"/>
      <c r="G45" s="64"/>
      <c r="H45" s="67"/>
      <c r="I45" s="62"/>
      <c r="J45" s="110"/>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row>
    <row r="46" spans="2:105">
      <c r="B46" s="62"/>
      <c r="C46" s="229"/>
      <c r="D46" s="72"/>
      <c r="E46" s="63"/>
      <c r="F46" s="83"/>
      <c r="G46" s="64"/>
      <c r="H46" s="67"/>
      <c r="I46" s="62"/>
      <c r="J46" s="110"/>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row>
    <row r="47" spans="2:105">
      <c r="B47" s="62"/>
      <c r="C47" s="229"/>
      <c r="D47" s="72"/>
      <c r="E47" s="63"/>
      <c r="F47" s="83"/>
      <c r="G47" s="64"/>
      <c r="H47" s="67"/>
      <c r="I47" s="62"/>
      <c r="J47" s="110"/>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row>
    <row r="48" spans="2:105">
      <c r="B48" s="62"/>
      <c r="C48" s="229"/>
      <c r="D48" s="72"/>
      <c r="E48" s="63"/>
      <c r="F48" s="83"/>
      <c r="G48" s="64"/>
      <c r="H48" s="67"/>
      <c r="I48" s="62"/>
      <c r="J48" s="110"/>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row>
    <row r="49" spans="2:105">
      <c r="B49" s="62"/>
      <c r="C49" s="229"/>
      <c r="D49" s="72"/>
      <c r="E49" s="63"/>
      <c r="F49" s="83"/>
      <c r="G49" s="64"/>
      <c r="H49" s="67"/>
      <c r="I49" s="62"/>
      <c r="J49" s="110"/>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row>
    <row r="50" spans="2:105">
      <c r="B50" s="62"/>
      <c r="C50" s="229"/>
      <c r="D50" s="72"/>
      <c r="E50" s="63"/>
      <c r="F50" s="83"/>
      <c r="G50" s="64"/>
      <c r="H50" s="67"/>
      <c r="I50" s="62"/>
      <c r="J50" s="110"/>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row>
    <row r="51" spans="2:105">
      <c r="B51" s="62"/>
      <c r="C51" s="229"/>
      <c r="D51" s="72"/>
      <c r="E51" s="63"/>
      <c r="F51" s="83"/>
      <c r="G51" s="64"/>
      <c r="H51" s="67"/>
      <c r="I51" s="62"/>
      <c r="J51" s="110"/>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row>
    <row r="52" spans="2:105">
      <c r="B52" s="62"/>
      <c r="C52" s="229"/>
      <c r="D52" s="72"/>
      <c r="E52" s="63"/>
      <c r="F52" s="83"/>
      <c r="G52" s="64"/>
      <c r="H52" s="67"/>
      <c r="I52" s="62"/>
      <c r="J52" s="110"/>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row>
    <row r="53" spans="2:105">
      <c r="B53" s="62"/>
      <c r="C53" s="229"/>
      <c r="D53" s="72"/>
      <c r="E53" s="63"/>
      <c r="F53" s="83"/>
      <c r="G53" s="64"/>
      <c r="H53" s="67"/>
      <c r="I53" s="62"/>
      <c r="J53" s="110"/>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c r="CY53" s="111"/>
      <c r="CZ53" s="111"/>
      <c r="DA53" s="111"/>
    </row>
    <row r="54" spans="2:105">
      <c r="B54" s="62"/>
      <c r="C54" s="229"/>
      <c r="D54" s="72"/>
      <c r="E54" s="63"/>
      <c r="F54" s="83"/>
      <c r="G54" s="64"/>
      <c r="H54" s="67"/>
      <c r="I54" s="62"/>
      <c r="J54" s="110"/>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1"/>
    </row>
    <row r="55" spans="2:105">
      <c r="B55" s="62"/>
      <c r="C55" s="229"/>
      <c r="D55" s="72"/>
      <c r="E55" s="63"/>
      <c r="F55" s="83"/>
      <c r="G55" s="64"/>
      <c r="H55" s="67"/>
      <c r="I55" s="62"/>
      <c r="J55" s="110"/>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c r="CY55" s="111"/>
      <c r="CZ55" s="111"/>
      <c r="DA55" s="111"/>
    </row>
    <row r="56" spans="2:105">
      <c r="B56" s="62"/>
      <c r="C56" s="229"/>
      <c r="D56" s="72"/>
      <c r="E56" s="63"/>
      <c r="F56" s="83"/>
      <c r="G56" s="64"/>
      <c r="H56" s="67"/>
      <c r="I56" s="62"/>
      <c r="J56" s="110"/>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11"/>
      <c r="CV56" s="111"/>
      <c r="CW56" s="111"/>
      <c r="CX56" s="111"/>
      <c r="CY56" s="111"/>
      <c r="CZ56" s="111"/>
      <c r="DA56" s="111"/>
    </row>
    <row r="57" spans="2:105">
      <c r="B57" s="62"/>
      <c r="C57" s="229"/>
      <c r="D57" s="72"/>
      <c r="E57" s="63"/>
      <c r="F57" s="83"/>
      <c r="G57" s="64"/>
      <c r="H57" s="67"/>
      <c r="I57" s="62"/>
      <c r="J57" s="110"/>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111"/>
      <c r="BZ57" s="11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111"/>
      <c r="CY57" s="111"/>
      <c r="CZ57" s="111"/>
      <c r="DA57" s="111"/>
    </row>
    <row r="58" spans="2:105">
      <c r="B58" s="62"/>
      <c r="C58" s="229"/>
      <c r="D58" s="72"/>
      <c r="E58" s="63"/>
      <c r="F58" s="83"/>
      <c r="G58" s="64"/>
      <c r="H58" s="67"/>
      <c r="I58" s="62"/>
      <c r="J58" s="110"/>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c r="CY58" s="111"/>
      <c r="CZ58" s="111"/>
      <c r="DA58" s="111"/>
    </row>
    <row r="59" spans="2:105">
      <c r="B59" s="62"/>
      <c r="C59" s="229"/>
      <c r="D59" s="72"/>
      <c r="E59" s="63"/>
      <c r="F59" s="83"/>
      <c r="G59" s="64"/>
      <c r="H59" s="67"/>
      <c r="I59" s="62"/>
      <c r="J59" s="110"/>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c r="CY59" s="111"/>
      <c r="CZ59" s="111"/>
      <c r="DA59" s="111"/>
    </row>
    <row r="60" spans="2:105">
      <c r="B60" s="62"/>
      <c r="C60" s="229"/>
      <c r="D60" s="72"/>
      <c r="E60" s="63"/>
      <c r="F60" s="83"/>
      <c r="G60" s="64"/>
      <c r="H60" s="67"/>
      <c r="I60" s="62"/>
      <c r="J60" s="110"/>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c r="CY60" s="111"/>
      <c r="CZ60" s="111"/>
      <c r="DA60" s="111"/>
    </row>
    <row r="61" spans="2:105">
      <c r="B61" s="62"/>
      <c r="C61" s="229"/>
      <c r="D61" s="72"/>
      <c r="E61" s="63"/>
      <c r="F61" s="83"/>
      <c r="G61" s="64"/>
      <c r="H61" s="67"/>
      <c r="I61" s="62"/>
      <c r="J61" s="110"/>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row>
    <row r="62" spans="2:105">
      <c r="B62" s="62"/>
      <c r="C62" s="229"/>
      <c r="D62" s="72"/>
      <c r="E62" s="63"/>
      <c r="F62" s="83"/>
      <c r="G62" s="64"/>
      <c r="H62" s="67"/>
      <c r="I62" s="62"/>
      <c r="J62" s="110"/>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row>
    <row r="63" spans="2:105">
      <c r="B63" s="62"/>
      <c r="C63" s="229"/>
      <c r="D63" s="72"/>
      <c r="E63" s="63"/>
      <c r="F63" s="83"/>
      <c r="G63" s="64"/>
      <c r="H63" s="67"/>
      <c r="I63" s="62"/>
      <c r="J63" s="110"/>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row>
    <row r="64" spans="2:105">
      <c r="B64" s="62"/>
      <c r="C64" s="229"/>
      <c r="D64" s="72"/>
      <c r="E64" s="63"/>
      <c r="F64" s="83"/>
      <c r="G64" s="64"/>
      <c r="H64" s="67"/>
      <c r="I64" s="62"/>
      <c r="J64" s="110"/>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row>
    <row r="65" spans="2:105">
      <c r="B65" s="62"/>
      <c r="C65" s="229"/>
      <c r="D65" s="72"/>
      <c r="E65" s="63"/>
      <c r="F65" s="83"/>
      <c r="G65" s="64"/>
      <c r="H65" s="67"/>
      <c r="I65" s="62"/>
      <c r="J65" s="110"/>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c r="CY65" s="111"/>
      <c r="CZ65" s="111"/>
      <c r="DA65" s="111"/>
    </row>
    <row r="66" spans="2:105">
      <c r="B66" s="62"/>
      <c r="C66" s="229"/>
      <c r="D66" s="72"/>
      <c r="E66" s="63"/>
      <c r="F66" s="83"/>
      <c r="G66" s="64"/>
      <c r="H66" s="67"/>
      <c r="I66" s="62"/>
      <c r="J66" s="110"/>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1"/>
      <c r="BR66" s="111"/>
      <c r="BS66" s="111"/>
      <c r="BT66" s="111"/>
      <c r="BU66" s="111"/>
      <c r="BV66" s="111"/>
      <c r="BW66" s="111"/>
      <c r="BX66" s="111"/>
      <c r="BY66" s="111"/>
      <c r="BZ66" s="111"/>
      <c r="CA66" s="111"/>
      <c r="CB66" s="111"/>
      <c r="CC66" s="111"/>
      <c r="CD66" s="111"/>
      <c r="CE66" s="111"/>
      <c r="CF66" s="111"/>
      <c r="CG66" s="111"/>
      <c r="CH66" s="111"/>
      <c r="CI66" s="111"/>
      <c r="CJ66" s="111"/>
      <c r="CK66" s="111"/>
      <c r="CL66" s="111"/>
      <c r="CM66" s="111"/>
      <c r="CN66" s="111"/>
      <c r="CO66" s="111"/>
      <c r="CP66" s="111"/>
      <c r="CQ66" s="111"/>
      <c r="CR66" s="111"/>
      <c r="CS66" s="111"/>
      <c r="CT66" s="111"/>
      <c r="CU66" s="111"/>
      <c r="CV66" s="111"/>
      <c r="CW66" s="111"/>
      <c r="CX66" s="111"/>
      <c r="CY66" s="111"/>
      <c r="CZ66" s="111"/>
      <c r="DA66" s="111"/>
    </row>
    <row r="67" spans="2:105">
      <c r="B67" s="62"/>
      <c r="C67" s="229"/>
      <c r="D67" s="72"/>
      <c r="E67" s="63"/>
      <c r="F67" s="83"/>
      <c r="G67" s="64"/>
      <c r="H67" s="67"/>
      <c r="I67" s="62"/>
      <c r="J67" s="110"/>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c r="CY67" s="111"/>
      <c r="CZ67" s="111"/>
      <c r="DA67" s="111"/>
    </row>
    <row r="68" spans="2:105">
      <c r="B68" s="62"/>
      <c r="C68" s="229"/>
      <c r="D68" s="72"/>
      <c r="E68" s="63"/>
      <c r="F68" s="83"/>
      <c r="G68" s="64"/>
      <c r="H68" s="67"/>
      <c r="I68" s="62"/>
      <c r="J68" s="110"/>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row>
    <row r="69" spans="2:105">
      <c r="B69" s="62"/>
      <c r="C69" s="229"/>
      <c r="D69" s="72"/>
      <c r="E69" s="63"/>
      <c r="F69" s="83"/>
      <c r="G69" s="64"/>
      <c r="H69" s="67"/>
      <c r="I69" s="62"/>
      <c r="J69" s="110"/>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row>
    <row r="70" spans="2:105">
      <c r="B70" s="62"/>
      <c r="C70" s="229"/>
      <c r="D70" s="72"/>
      <c r="E70" s="63"/>
      <c r="F70" s="83"/>
      <c r="G70" s="64"/>
      <c r="H70" s="67"/>
      <c r="I70" s="62"/>
      <c r="J70" s="110"/>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row>
    <row r="71" spans="2:105">
      <c r="B71" s="62"/>
      <c r="C71" s="229"/>
      <c r="D71" s="72"/>
      <c r="E71" s="63"/>
      <c r="F71" s="83"/>
      <c r="G71" s="64"/>
      <c r="H71" s="67"/>
      <c r="I71" s="62"/>
      <c r="J71" s="110"/>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row>
    <row r="72" spans="2:105">
      <c r="B72" s="62"/>
      <c r="C72" s="229"/>
      <c r="D72" s="72"/>
      <c r="E72" s="63"/>
      <c r="F72" s="83"/>
      <c r="G72" s="64"/>
      <c r="H72" s="67"/>
      <c r="I72" s="62"/>
      <c r="J72" s="110"/>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1"/>
    </row>
    <row r="73" spans="2:105">
      <c r="B73" s="62"/>
      <c r="C73" s="229"/>
      <c r="D73" s="72"/>
      <c r="E73" s="63"/>
      <c r="F73" s="83"/>
      <c r="G73" s="64"/>
      <c r="H73" s="67"/>
      <c r="I73" s="62"/>
      <c r="J73" s="110"/>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c r="BY73" s="111"/>
      <c r="BZ73" s="111"/>
      <c r="CA73" s="111"/>
      <c r="CB73" s="111"/>
      <c r="CC73" s="111"/>
      <c r="CD73" s="111"/>
      <c r="CE73" s="111"/>
      <c r="CF73" s="111"/>
      <c r="CG73" s="111"/>
      <c r="CH73" s="111"/>
      <c r="CI73" s="111"/>
      <c r="CJ73" s="111"/>
      <c r="CK73" s="111"/>
      <c r="CL73" s="111"/>
      <c r="CM73" s="111"/>
      <c r="CN73" s="111"/>
      <c r="CO73" s="111"/>
      <c r="CP73" s="111"/>
      <c r="CQ73" s="111"/>
      <c r="CR73" s="111"/>
      <c r="CS73" s="111"/>
      <c r="CT73" s="111"/>
      <c r="CU73" s="111"/>
      <c r="CV73" s="111"/>
      <c r="CW73" s="111"/>
      <c r="CX73" s="111"/>
      <c r="CY73" s="111"/>
      <c r="CZ73" s="111"/>
      <c r="DA73" s="111"/>
    </row>
    <row r="74" spans="2:105">
      <c r="B74" s="62"/>
      <c r="C74" s="229"/>
      <c r="D74" s="72"/>
      <c r="E74" s="63"/>
      <c r="F74" s="83"/>
      <c r="G74" s="64"/>
      <c r="H74" s="67"/>
      <c r="I74" s="62"/>
      <c r="J74" s="110"/>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1"/>
      <c r="CN74" s="111"/>
      <c r="CO74" s="111"/>
      <c r="CP74" s="111"/>
      <c r="CQ74" s="111"/>
      <c r="CR74" s="111"/>
      <c r="CS74" s="111"/>
      <c r="CT74" s="111"/>
      <c r="CU74" s="111"/>
      <c r="CV74" s="111"/>
      <c r="CW74" s="111"/>
      <c r="CX74" s="111"/>
      <c r="CY74" s="111"/>
      <c r="CZ74" s="111"/>
      <c r="DA74" s="111"/>
    </row>
    <row r="75" spans="2:105">
      <c r="B75" s="62"/>
      <c r="C75" s="229"/>
      <c r="D75" s="72"/>
      <c r="E75" s="63"/>
      <c r="F75" s="83"/>
      <c r="G75" s="64"/>
      <c r="H75" s="67"/>
      <c r="I75" s="62"/>
      <c r="J75" s="110"/>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1"/>
      <c r="BU75" s="111"/>
      <c r="BV75" s="111"/>
      <c r="BW75" s="111"/>
      <c r="BX75" s="111"/>
      <c r="BY75" s="111"/>
      <c r="BZ75" s="111"/>
      <c r="CA75" s="111"/>
      <c r="CB75" s="111"/>
      <c r="CC75" s="111"/>
      <c r="CD75" s="111"/>
      <c r="CE75" s="111"/>
      <c r="CF75" s="111"/>
      <c r="CG75" s="111"/>
      <c r="CH75" s="111"/>
      <c r="CI75" s="111"/>
      <c r="CJ75" s="111"/>
      <c r="CK75" s="111"/>
      <c r="CL75" s="111"/>
      <c r="CM75" s="111"/>
      <c r="CN75" s="111"/>
      <c r="CO75" s="111"/>
      <c r="CP75" s="111"/>
      <c r="CQ75" s="111"/>
      <c r="CR75" s="111"/>
      <c r="CS75" s="111"/>
      <c r="CT75" s="111"/>
      <c r="CU75" s="111"/>
      <c r="CV75" s="111"/>
      <c r="CW75" s="111"/>
      <c r="CX75" s="111"/>
      <c r="CY75" s="111"/>
      <c r="CZ75" s="111"/>
      <c r="DA75" s="111"/>
    </row>
    <row r="76" spans="2:105">
      <c r="B76" s="62"/>
      <c r="C76" s="229"/>
      <c r="D76" s="72"/>
      <c r="E76" s="63"/>
      <c r="F76" s="83"/>
      <c r="G76" s="64"/>
      <c r="H76" s="67"/>
      <c r="I76" s="62"/>
      <c r="J76" s="110"/>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1"/>
      <c r="BR76" s="111"/>
      <c r="BS76" s="111"/>
      <c r="BT76" s="111"/>
      <c r="BU76" s="111"/>
      <c r="BV76" s="111"/>
      <c r="BW76" s="111"/>
      <c r="BX76" s="111"/>
      <c r="BY76" s="111"/>
      <c r="BZ76" s="111"/>
      <c r="CA76" s="111"/>
      <c r="CB76" s="111"/>
      <c r="CC76" s="111"/>
      <c r="CD76" s="111"/>
      <c r="CE76" s="111"/>
      <c r="CF76" s="111"/>
      <c r="CG76" s="111"/>
      <c r="CH76" s="111"/>
      <c r="CI76" s="111"/>
      <c r="CJ76" s="111"/>
      <c r="CK76" s="111"/>
      <c r="CL76" s="111"/>
      <c r="CM76" s="111"/>
      <c r="CN76" s="111"/>
      <c r="CO76" s="111"/>
      <c r="CP76" s="111"/>
      <c r="CQ76" s="111"/>
      <c r="CR76" s="111"/>
      <c r="CS76" s="111"/>
      <c r="CT76" s="111"/>
      <c r="CU76" s="111"/>
      <c r="CV76" s="111"/>
      <c r="CW76" s="111"/>
      <c r="CX76" s="111"/>
      <c r="CY76" s="111"/>
      <c r="CZ76" s="111"/>
      <c r="DA76" s="111"/>
    </row>
    <row r="77" spans="2:105">
      <c r="B77" s="62"/>
      <c r="C77" s="229"/>
      <c r="D77" s="72"/>
      <c r="E77" s="63"/>
      <c r="F77" s="83"/>
      <c r="G77" s="64"/>
      <c r="H77" s="67"/>
      <c r="I77" s="62"/>
      <c r="J77" s="110"/>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1"/>
      <c r="BU77" s="111"/>
      <c r="BV77" s="111"/>
      <c r="BW77" s="111"/>
      <c r="BX77" s="111"/>
      <c r="BY77" s="111"/>
      <c r="BZ77" s="111"/>
      <c r="CA77" s="111"/>
      <c r="CB77" s="111"/>
      <c r="CC77" s="111"/>
      <c r="CD77" s="111"/>
      <c r="CE77" s="111"/>
      <c r="CF77" s="111"/>
      <c r="CG77" s="111"/>
      <c r="CH77" s="111"/>
      <c r="CI77" s="111"/>
      <c r="CJ77" s="111"/>
      <c r="CK77" s="111"/>
      <c r="CL77" s="111"/>
      <c r="CM77" s="111"/>
      <c r="CN77" s="111"/>
      <c r="CO77" s="111"/>
      <c r="CP77" s="111"/>
      <c r="CQ77" s="111"/>
      <c r="CR77" s="111"/>
      <c r="CS77" s="111"/>
      <c r="CT77" s="111"/>
      <c r="CU77" s="111"/>
      <c r="CV77" s="111"/>
      <c r="CW77" s="111"/>
      <c r="CX77" s="111"/>
      <c r="CY77" s="111"/>
      <c r="CZ77" s="111"/>
      <c r="DA77" s="111"/>
    </row>
    <row r="78" spans="2:105">
      <c r="B78" s="62"/>
      <c r="C78" s="229"/>
      <c r="D78" s="72"/>
      <c r="E78" s="63"/>
      <c r="F78" s="83"/>
      <c r="G78" s="64"/>
      <c r="H78" s="67"/>
      <c r="I78" s="62"/>
      <c r="J78" s="110"/>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c r="BY78" s="111"/>
      <c r="BZ78" s="111"/>
      <c r="CA78" s="111"/>
      <c r="CB78" s="111"/>
      <c r="CC78" s="111"/>
      <c r="CD78" s="111"/>
      <c r="CE78" s="111"/>
      <c r="CF78" s="111"/>
      <c r="CG78" s="111"/>
      <c r="CH78" s="111"/>
      <c r="CI78" s="111"/>
      <c r="CJ78" s="111"/>
      <c r="CK78" s="111"/>
      <c r="CL78" s="111"/>
      <c r="CM78" s="111"/>
      <c r="CN78" s="111"/>
      <c r="CO78" s="111"/>
      <c r="CP78" s="111"/>
      <c r="CQ78" s="111"/>
      <c r="CR78" s="111"/>
      <c r="CS78" s="111"/>
      <c r="CT78" s="111"/>
      <c r="CU78" s="111"/>
      <c r="CV78" s="111"/>
      <c r="CW78" s="111"/>
      <c r="CX78" s="111"/>
      <c r="CY78" s="111"/>
      <c r="CZ78" s="111"/>
      <c r="DA78" s="111"/>
    </row>
    <row r="79" spans="2:105">
      <c r="B79" s="62"/>
      <c r="C79" s="229"/>
      <c r="D79" s="72"/>
      <c r="E79" s="63"/>
      <c r="F79" s="83"/>
      <c r="G79" s="64"/>
      <c r="H79" s="67"/>
      <c r="I79" s="62"/>
      <c r="J79" s="110"/>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1"/>
      <c r="BU79" s="111"/>
      <c r="BV79" s="111"/>
      <c r="BW79" s="111"/>
      <c r="BX79" s="111"/>
      <c r="BY79" s="111"/>
      <c r="BZ79" s="111"/>
      <c r="CA79" s="111"/>
      <c r="CB79" s="111"/>
      <c r="CC79" s="111"/>
      <c r="CD79" s="111"/>
      <c r="CE79" s="111"/>
      <c r="CF79" s="111"/>
      <c r="CG79" s="111"/>
      <c r="CH79" s="111"/>
      <c r="CI79" s="111"/>
      <c r="CJ79" s="111"/>
      <c r="CK79" s="111"/>
      <c r="CL79" s="111"/>
      <c r="CM79" s="111"/>
      <c r="CN79" s="111"/>
      <c r="CO79" s="111"/>
      <c r="CP79" s="111"/>
      <c r="CQ79" s="111"/>
      <c r="CR79" s="111"/>
      <c r="CS79" s="111"/>
      <c r="CT79" s="111"/>
      <c r="CU79" s="111"/>
      <c r="CV79" s="111"/>
      <c r="CW79" s="111"/>
      <c r="CX79" s="111"/>
      <c r="CY79" s="111"/>
      <c r="CZ79" s="111"/>
      <c r="DA79" s="111"/>
    </row>
    <row r="80" spans="2:105">
      <c r="B80" s="62"/>
      <c r="C80" s="229"/>
      <c r="D80" s="72"/>
      <c r="E80" s="63"/>
      <c r="F80" s="83"/>
      <c r="G80" s="64"/>
      <c r="H80" s="67"/>
      <c r="I80" s="62"/>
      <c r="J80" s="110"/>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c r="CA80" s="111"/>
      <c r="CB80" s="111"/>
      <c r="CC80" s="111"/>
      <c r="CD80" s="111"/>
      <c r="CE80" s="111"/>
      <c r="CF80" s="111"/>
      <c r="CG80" s="111"/>
      <c r="CH80" s="111"/>
      <c r="CI80" s="111"/>
      <c r="CJ80" s="111"/>
      <c r="CK80" s="111"/>
      <c r="CL80" s="111"/>
      <c r="CM80" s="111"/>
      <c r="CN80" s="111"/>
      <c r="CO80" s="111"/>
      <c r="CP80" s="111"/>
      <c r="CQ80" s="111"/>
      <c r="CR80" s="111"/>
      <c r="CS80" s="111"/>
      <c r="CT80" s="111"/>
      <c r="CU80" s="111"/>
      <c r="CV80" s="111"/>
      <c r="CW80" s="111"/>
      <c r="CX80" s="111"/>
      <c r="CY80" s="111"/>
      <c r="CZ80" s="111"/>
      <c r="DA80" s="111"/>
    </row>
    <row r="81" spans="2:105">
      <c r="B81" s="62"/>
      <c r="C81" s="229"/>
      <c r="D81" s="72"/>
      <c r="E81" s="63"/>
      <c r="F81" s="83"/>
      <c r="G81" s="64"/>
      <c r="H81" s="67"/>
      <c r="I81" s="62"/>
      <c r="J81" s="110"/>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c r="CA81" s="111"/>
      <c r="CB81" s="111"/>
      <c r="CC81" s="111"/>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row>
    <row r="82" spans="2:105">
      <c r="B82" s="62"/>
      <c r="C82" s="229"/>
      <c r="D82" s="72"/>
      <c r="E82" s="63"/>
      <c r="F82" s="83"/>
      <c r="G82" s="64"/>
      <c r="H82" s="67"/>
      <c r="I82" s="62"/>
      <c r="J82" s="110"/>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row>
    <row r="83" spans="2:105">
      <c r="B83" s="62"/>
      <c r="C83" s="229"/>
      <c r="D83" s="72"/>
      <c r="E83" s="63"/>
      <c r="F83" s="83"/>
      <c r="G83" s="64"/>
      <c r="H83" s="67"/>
      <c r="I83" s="62"/>
      <c r="J83" s="110"/>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row>
    <row r="84" spans="2:105">
      <c r="B84" s="62"/>
      <c r="C84" s="229"/>
      <c r="D84" s="72"/>
      <c r="E84" s="63"/>
      <c r="F84" s="83"/>
      <c r="G84" s="64"/>
      <c r="H84" s="67"/>
      <c r="I84" s="62"/>
      <c r="J84" s="110"/>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1"/>
      <c r="BU84" s="111"/>
      <c r="BV84" s="111"/>
      <c r="BW84" s="111"/>
      <c r="BX84" s="111"/>
      <c r="BY84" s="111"/>
      <c r="BZ84" s="111"/>
      <c r="CA84" s="111"/>
      <c r="CB84" s="111"/>
      <c r="CC84" s="111"/>
      <c r="CD84" s="111"/>
      <c r="CE84" s="111"/>
      <c r="CF84" s="111"/>
      <c r="CG84" s="111"/>
      <c r="CH84" s="111"/>
      <c r="CI84" s="111"/>
      <c r="CJ84" s="111"/>
      <c r="CK84" s="111"/>
      <c r="CL84" s="111"/>
      <c r="CM84" s="111"/>
      <c r="CN84" s="111"/>
      <c r="CO84" s="111"/>
      <c r="CP84" s="111"/>
      <c r="CQ84" s="111"/>
      <c r="CR84" s="111"/>
      <c r="CS84" s="111"/>
      <c r="CT84" s="111"/>
      <c r="CU84" s="111"/>
      <c r="CV84" s="111"/>
      <c r="CW84" s="111"/>
      <c r="CX84" s="111"/>
      <c r="CY84" s="111"/>
      <c r="CZ84" s="111"/>
      <c r="DA84" s="111"/>
    </row>
    <row r="85" spans="2:105">
      <c r="B85" s="62"/>
      <c r="C85" s="229"/>
      <c r="D85" s="72"/>
      <c r="E85" s="63"/>
      <c r="F85" s="83"/>
      <c r="G85" s="64"/>
      <c r="H85" s="67"/>
      <c r="I85" s="62"/>
      <c r="J85" s="110"/>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1"/>
      <c r="BU85" s="111"/>
      <c r="BV85" s="111"/>
      <c r="BW85" s="111"/>
      <c r="BX85" s="111"/>
      <c r="BY85" s="111"/>
      <c r="BZ85" s="111"/>
      <c r="CA85" s="111"/>
      <c r="CB85" s="111"/>
      <c r="CC85" s="111"/>
      <c r="CD85" s="111"/>
      <c r="CE85" s="111"/>
      <c r="CF85" s="111"/>
      <c r="CG85" s="111"/>
      <c r="CH85" s="111"/>
      <c r="CI85" s="111"/>
      <c r="CJ85" s="111"/>
      <c r="CK85" s="111"/>
      <c r="CL85" s="111"/>
      <c r="CM85" s="111"/>
      <c r="CN85" s="111"/>
      <c r="CO85" s="111"/>
      <c r="CP85" s="111"/>
      <c r="CQ85" s="111"/>
      <c r="CR85" s="111"/>
      <c r="CS85" s="111"/>
      <c r="CT85" s="111"/>
      <c r="CU85" s="111"/>
      <c r="CV85" s="111"/>
      <c r="CW85" s="111"/>
      <c r="CX85" s="111"/>
      <c r="CY85" s="111"/>
      <c r="CZ85" s="111"/>
      <c r="DA85" s="111"/>
    </row>
    <row r="86" spans="2:105">
      <c r="B86" s="62"/>
      <c r="C86" s="229"/>
      <c r="D86" s="72"/>
      <c r="E86" s="63"/>
      <c r="F86" s="83"/>
      <c r="G86" s="64"/>
      <c r="H86" s="67"/>
      <c r="I86" s="62"/>
      <c r="J86" s="110"/>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1"/>
      <c r="BU86" s="111"/>
      <c r="BV86" s="111"/>
      <c r="BW86" s="111"/>
      <c r="BX86" s="111"/>
      <c r="BY86" s="111"/>
      <c r="BZ86" s="111"/>
      <c r="CA86" s="111"/>
      <c r="CB86" s="111"/>
      <c r="CC86" s="111"/>
      <c r="CD86" s="111"/>
      <c r="CE86" s="111"/>
      <c r="CF86" s="111"/>
      <c r="CG86" s="111"/>
      <c r="CH86" s="111"/>
      <c r="CI86" s="111"/>
      <c r="CJ86" s="111"/>
      <c r="CK86" s="111"/>
      <c r="CL86" s="111"/>
      <c r="CM86" s="111"/>
      <c r="CN86" s="111"/>
      <c r="CO86" s="111"/>
      <c r="CP86" s="111"/>
      <c r="CQ86" s="111"/>
      <c r="CR86" s="111"/>
      <c r="CS86" s="111"/>
      <c r="CT86" s="111"/>
      <c r="CU86" s="111"/>
      <c r="CV86" s="111"/>
      <c r="CW86" s="111"/>
      <c r="CX86" s="111"/>
      <c r="CY86" s="111"/>
      <c r="CZ86" s="111"/>
      <c r="DA86" s="111"/>
    </row>
    <row r="87" spans="2:105">
      <c r="B87" s="62"/>
      <c r="C87" s="229"/>
      <c r="D87" s="72"/>
      <c r="E87" s="63"/>
      <c r="F87" s="83"/>
      <c r="G87" s="64"/>
      <c r="H87" s="67"/>
      <c r="I87" s="62"/>
      <c r="J87" s="110"/>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row>
    <row r="88" spans="2:105">
      <c r="B88" s="62"/>
      <c r="C88" s="229"/>
      <c r="D88" s="72"/>
      <c r="E88" s="63"/>
      <c r="F88" s="83"/>
      <c r="G88" s="64"/>
      <c r="H88" s="67"/>
      <c r="I88" s="62"/>
      <c r="J88" s="110"/>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c r="BY88" s="111"/>
      <c r="BZ88" s="111"/>
      <c r="CA88" s="111"/>
      <c r="CB88" s="111"/>
      <c r="CC88" s="111"/>
      <c r="CD88" s="111"/>
      <c r="CE88" s="111"/>
      <c r="CF88" s="111"/>
      <c r="CG88" s="111"/>
      <c r="CH88" s="111"/>
      <c r="CI88" s="111"/>
      <c r="CJ88" s="111"/>
      <c r="CK88" s="111"/>
      <c r="CL88" s="111"/>
      <c r="CM88" s="111"/>
      <c r="CN88" s="111"/>
      <c r="CO88" s="111"/>
      <c r="CP88" s="111"/>
      <c r="CQ88" s="111"/>
      <c r="CR88" s="111"/>
      <c r="CS88" s="111"/>
      <c r="CT88" s="111"/>
      <c r="CU88" s="111"/>
      <c r="CV88" s="111"/>
      <c r="CW88" s="111"/>
      <c r="CX88" s="111"/>
      <c r="CY88" s="111"/>
      <c r="CZ88" s="111"/>
      <c r="DA88" s="111"/>
    </row>
    <row r="89" spans="2:105">
      <c r="B89" s="62"/>
      <c r="C89" s="229"/>
      <c r="D89" s="72"/>
      <c r="E89" s="63"/>
      <c r="F89" s="83"/>
      <c r="G89" s="64"/>
      <c r="H89" s="67"/>
      <c r="I89" s="62"/>
      <c r="J89" s="110"/>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c r="BY89" s="111"/>
      <c r="BZ89" s="111"/>
      <c r="CA89" s="111"/>
      <c r="CB89" s="111"/>
      <c r="CC89" s="111"/>
      <c r="CD89" s="111"/>
      <c r="CE89" s="111"/>
      <c r="CF89" s="111"/>
      <c r="CG89" s="111"/>
      <c r="CH89" s="111"/>
      <c r="CI89" s="111"/>
      <c r="CJ89" s="111"/>
      <c r="CK89" s="111"/>
      <c r="CL89" s="111"/>
      <c r="CM89" s="111"/>
      <c r="CN89" s="111"/>
      <c r="CO89" s="111"/>
      <c r="CP89" s="111"/>
      <c r="CQ89" s="111"/>
      <c r="CR89" s="111"/>
      <c r="CS89" s="111"/>
      <c r="CT89" s="111"/>
      <c r="CU89" s="111"/>
      <c r="CV89" s="111"/>
      <c r="CW89" s="111"/>
      <c r="CX89" s="111"/>
      <c r="CY89" s="111"/>
      <c r="CZ89" s="111"/>
      <c r="DA89" s="111"/>
    </row>
    <row r="90" spans="2:105">
      <c r="B90" s="62"/>
      <c r="C90" s="229"/>
      <c r="D90" s="72"/>
      <c r="E90" s="63"/>
      <c r="F90" s="83"/>
      <c r="G90" s="64"/>
      <c r="H90" s="67"/>
      <c r="I90" s="62"/>
      <c r="J90" s="110"/>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c r="CG90" s="111"/>
      <c r="CH90" s="111"/>
      <c r="CI90" s="111"/>
      <c r="CJ90" s="111"/>
      <c r="CK90" s="111"/>
      <c r="CL90" s="111"/>
      <c r="CM90" s="111"/>
      <c r="CN90" s="111"/>
      <c r="CO90" s="111"/>
      <c r="CP90" s="111"/>
      <c r="CQ90" s="111"/>
      <c r="CR90" s="111"/>
      <c r="CS90" s="111"/>
      <c r="CT90" s="111"/>
      <c r="CU90" s="111"/>
      <c r="CV90" s="111"/>
      <c r="CW90" s="111"/>
      <c r="CX90" s="111"/>
      <c r="CY90" s="111"/>
      <c r="CZ90" s="111"/>
      <c r="DA90" s="111"/>
    </row>
    <row r="91" spans="2:105">
      <c r="B91" s="62"/>
      <c r="C91" s="229"/>
      <c r="D91" s="72"/>
      <c r="E91" s="63"/>
      <c r="F91" s="83"/>
      <c r="G91" s="64"/>
      <c r="H91" s="67"/>
      <c r="I91" s="62"/>
      <c r="J91" s="110"/>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c r="BS91" s="111"/>
      <c r="BT91" s="111"/>
      <c r="BU91" s="111"/>
      <c r="BV91" s="111"/>
      <c r="BW91" s="111"/>
      <c r="BX91" s="111"/>
      <c r="BY91" s="111"/>
      <c r="BZ91" s="111"/>
      <c r="CA91" s="111"/>
      <c r="CB91" s="111"/>
      <c r="CC91" s="111"/>
      <c r="CD91" s="111"/>
      <c r="CE91" s="111"/>
      <c r="CF91" s="111"/>
      <c r="CG91" s="111"/>
      <c r="CH91" s="111"/>
      <c r="CI91" s="111"/>
      <c r="CJ91" s="111"/>
      <c r="CK91" s="111"/>
      <c r="CL91" s="111"/>
      <c r="CM91" s="111"/>
      <c r="CN91" s="111"/>
      <c r="CO91" s="111"/>
      <c r="CP91" s="111"/>
      <c r="CQ91" s="111"/>
      <c r="CR91" s="111"/>
      <c r="CS91" s="111"/>
      <c r="CT91" s="111"/>
      <c r="CU91" s="111"/>
      <c r="CV91" s="111"/>
      <c r="CW91" s="111"/>
      <c r="CX91" s="111"/>
      <c r="CY91" s="111"/>
      <c r="CZ91" s="111"/>
      <c r="DA91" s="111"/>
    </row>
    <row r="92" spans="2:105">
      <c r="B92" s="62"/>
      <c r="C92" s="229"/>
      <c r="D92" s="72"/>
      <c r="E92" s="63"/>
      <c r="F92" s="83"/>
      <c r="G92" s="64"/>
      <c r="H92" s="67"/>
      <c r="I92" s="62"/>
      <c r="J92" s="110"/>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c r="BQ92" s="111"/>
      <c r="BR92" s="111"/>
      <c r="BS92" s="111"/>
      <c r="BT92" s="111"/>
      <c r="BU92" s="111"/>
      <c r="BV92" s="111"/>
      <c r="BW92" s="111"/>
      <c r="BX92" s="111"/>
      <c r="BY92" s="111"/>
      <c r="BZ92" s="111"/>
      <c r="CA92" s="111"/>
      <c r="CB92" s="111"/>
      <c r="CC92" s="111"/>
      <c r="CD92" s="111"/>
      <c r="CE92" s="111"/>
      <c r="CF92" s="111"/>
      <c r="CG92" s="111"/>
      <c r="CH92" s="111"/>
      <c r="CI92" s="111"/>
      <c r="CJ92" s="111"/>
      <c r="CK92" s="111"/>
      <c r="CL92" s="111"/>
      <c r="CM92" s="111"/>
      <c r="CN92" s="111"/>
      <c r="CO92" s="111"/>
      <c r="CP92" s="111"/>
      <c r="CQ92" s="111"/>
      <c r="CR92" s="111"/>
      <c r="CS92" s="111"/>
      <c r="CT92" s="111"/>
      <c r="CU92" s="111"/>
      <c r="CV92" s="111"/>
      <c r="CW92" s="111"/>
      <c r="CX92" s="111"/>
      <c r="CY92" s="111"/>
      <c r="CZ92" s="111"/>
      <c r="DA92" s="111"/>
    </row>
    <row r="93" spans="2:105">
      <c r="B93" s="62"/>
      <c r="C93" s="229"/>
      <c r="D93" s="72"/>
      <c r="E93" s="63"/>
      <c r="F93" s="83"/>
      <c r="G93" s="64"/>
      <c r="H93" s="67"/>
      <c r="I93" s="62"/>
      <c r="J93" s="110"/>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111"/>
      <c r="CA93" s="111"/>
      <c r="CB93" s="111"/>
      <c r="CC93" s="111"/>
      <c r="CD93" s="111"/>
      <c r="CE93" s="111"/>
      <c r="CF93" s="111"/>
      <c r="CG93" s="111"/>
      <c r="CH93" s="111"/>
      <c r="CI93" s="111"/>
      <c r="CJ93" s="111"/>
      <c r="CK93" s="111"/>
      <c r="CL93" s="111"/>
      <c r="CM93" s="111"/>
      <c r="CN93" s="111"/>
      <c r="CO93" s="111"/>
      <c r="CP93" s="111"/>
      <c r="CQ93" s="111"/>
      <c r="CR93" s="111"/>
      <c r="CS93" s="111"/>
      <c r="CT93" s="111"/>
      <c r="CU93" s="111"/>
      <c r="CV93" s="111"/>
      <c r="CW93" s="111"/>
      <c r="CX93" s="111"/>
      <c r="CY93" s="111"/>
      <c r="CZ93" s="111"/>
      <c r="DA93" s="111"/>
    </row>
    <row r="94" spans="2:105">
      <c r="B94" s="62"/>
      <c r="C94" s="229"/>
      <c r="D94" s="72"/>
      <c r="E94" s="63"/>
      <c r="F94" s="83"/>
      <c r="G94" s="64"/>
      <c r="H94" s="67"/>
      <c r="I94" s="62"/>
      <c r="J94" s="110"/>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1"/>
      <c r="BR94" s="111"/>
      <c r="BS94" s="111"/>
      <c r="BT94" s="111"/>
      <c r="BU94" s="111"/>
      <c r="BV94" s="111"/>
      <c r="BW94" s="111"/>
      <c r="BX94" s="111"/>
      <c r="BY94" s="111"/>
      <c r="BZ94" s="111"/>
      <c r="CA94" s="111"/>
      <c r="CB94" s="111"/>
      <c r="CC94" s="111"/>
      <c r="CD94" s="111"/>
      <c r="CE94" s="111"/>
      <c r="CF94" s="111"/>
      <c r="CG94" s="111"/>
      <c r="CH94" s="111"/>
      <c r="CI94" s="111"/>
      <c r="CJ94" s="111"/>
      <c r="CK94" s="111"/>
      <c r="CL94" s="111"/>
      <c r="CM94" s="111"/>
      <c r="CN94" s="111"/>
      <c r="CO94" s="111"/>
      <c r="CP94" s="111"/>
      <c r="CQ94" s="111"/>
      <c r="CR94" s="111"/>
      <c r="CS94" s="111"/>
      <c r="CT94" s="111"/>
      <c r="CU94" s="111"/>
      <c r="CV94" s="111"/>
      <c r="CW94" s="111"/>
      <c r="CX94" s="111"/>
      <c r="CY94" s="111"/>
      <c r="CZ94" s="111"/>
      <c r="DA94" s="111"/>
    </row>
    <row r="95" spans="2:105">
      <c r="B95" s="62"/>
      <c r="C95" s="229"/>
      <c r="D95" s="72"/>
      <c r="E95" s="63"/>
      <c r="F95" s="83"/>
      <c r="G95" s="64"/>
      <c r="H95" s="67"/>
      <c r="I95" s="62"/>
      <c r="J95" s="110"/>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111"/>
      <c r="BX95" s="111"/>
      <c r="BY95" s="111"/>
      <c r="BZ95" s="111"/>
      <c r="CA95" s="111"/>
      <c r="CB95" s="111"/>
      <c r="CC95" s="111"/>
      <c r="CD95" s="111"/>
      <c r="CE95" s="111"/>
      <c r="CF95" s="111"/>
      <c r="CG95" s="111"/>
      <c r="CH95" s="111"/>
      <c r="CI95" s="111"/>
      <c r="CJ95" s="111"/>
      <c r="CK95" s="111"/>
      <c r="CL95" s="111"/>
      <c r="CM95" s="111"/>
      <c r="CN95" s="111"/>
      <c r="CO95" s="111"/>
      <c r="CP95" s="111"/>
      <c r="CQ95" s="111"/>
      <c r="CR95" s="111"/>
      <c r="CS95" s="111"/>
      <c r="CT95" s="111"/>
      <c r="CU95" s="111"/>
      <c r="CV95" s="111"/>
      <c r="CW95" s="111"/>
      <c r="CX95" s="111"/>
      <c r="CY95" s="111"/>
      <c r="CZ95" s="111"/>
      <c r="DA95" s="111"/>
    </row>
    <row r="96" spans="2:105">
      <c r="B96" s="62"/>
      <c r="C96" s="229"/>
      <c r="D96" s="72"/>
      <c r="E96" s="63"/>
      <c r="F96" s="83"/>
      <c r="G96" s="64"/>
      <c r="H96" s="67"/>
      <c r="I96" s="62"/>
      <c r="J96" s="110"/>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c r="BS96" s="111"/>
      <c r="BT96" s="111"/>
      <c r="BU96" s="111"/>
      <c r="BV96" s="111"/>
      <c r="BW96" s="111"/>
      <c r="BX96" s="111"/>
      <c r="BY96" s="111"/>
      <c r="BZ96" s="111"/>
      <c r="CA96" s="111"/>
      <c r="CB96" s="111"/>
      <c r="CC96" s="111"/>
      <c r="CD96" s="111"/>
      <c r="CE96" s="111"/>
      <c r="CF96" s="111"/>
      <c r="CG96" s="111"/>
      <c r="CH96" s="111"/>
      <c r="CI96" s="111"/>
      <c r="CJ96" s="111"/>
      <c r="CK96" s="111"/>
      <c r="CL96" s="111"/>
      <c r="CM96" s="111"/>
      <c r="CN96" s="111"/>
      <c r="CO96" s="111"/>
      <c r="CP96" s="111"/>
      <c r="CQ96" s="111"/>
      <c r="CR96" s="111"/>
      <c r="CS96" s="111"/>
      <c r="CT96" s="111"/>
      <c r="CU96" s="111"/>
      <c r="CV96" s="111"/>
      <c r="CW96" s="111"/>
      <c r="CX96" s="111"/>
      <c r="CY96" s="111"/>
      <c r="CZ96" s="111"/>
      <c r="DA96" s="111"/>
    </row>
    <row r="97" spans="2:105">
      <c r="B97" s="62"/>
      <c r="C97" s="229"/>
      <c r="D97" s="72"/>
      <c r="E97" s="63"/>
      <c r="F97" s="83"/>
      <c r="G97" s="64"/>
      <c r="H97" s="67"/>
      <c r="I97" s="62"/>
      <c r="J97" s="110"/>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1"/>
      <c r="BR97" s="111"/>
      <c r="BS97" s="111"/>
      <c r="BT97" s="111"/>
      <c r="BU97" s="111"/>
      <c r="BV97" s="111"/>
      <c r="BW97" s="111"/>
      <c r="BX97" s="111"/>
      <c r="BY97" s="111"/>
      <c r="BZ97" s="111"/>
      <c r="CA97" s="111"/>
      <c r="CB97" s="111"/>
      <c r="CC97" s="111"/>
      <c r="CD97" s="111"/>
      <c r="CE97" s="111"/>
      <c r="CF97" s="111"/>
      <c r="CG97" s="111"/>
      <c r="CH97" s="111"/>
      <c r="CI97" s="111"/>
      <c r="CJ97" s="111"/>
      <c r="CK97" s="111"/>
      <c r="CL97" s="111"/>
      <c r="CM97" s="111"/>
      <c r="CN97" s="111"/>
      <c r="CO97" s="111"/>
      <c r="CP97" s="111"/>
      <c r="CQ97" s="111"/>
      <c r="CR97" s="111"/>
      <c r="CS97" s="111"/>
      <c r="CT97" s="111"/>
      <c r="CU97" s="111"/>
      <c r="CV97" s="111"/>
      <c r="CW97" s="111"/>
      <c r="CX97" s="111"/>
      <c r="CY97" s="111"/>
      <c r="CZ97" s="111"/>
      <c r="DA97" s="111"/>
    </row>
    <row r="98" spans="2:105">
      <c r="B98" s="62"/>
      <c r="C98" s="229"/>
      <c r="D98" s="72"/>
      <c r="E98" s="63"/>
      <c r="F98" s="83"/>
      <c r="G98" s="64"/>
      <c r="H98" s="67"/>
      <c r="I98" s="62"/>
      <c r="J98" s="110"/>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1"/>
      <c r="CB98" s="111"/>
      <c r="CC98" s="111"/>
      <c r="CD98" s="111"/>
      <c r="CE98" s="111"/>
      <c r="CF98" s="111"/>
      <c r="CG98" s="111"/>
      <c r="CH98" s="111"/>
      <c r="CI98" s="111"/>
      <c r="CJ98" s="111"/>
      <c r="CK98" s="111"/>
      <c r="CL98" s="111"/>
      <c r="CM98" s="111"/>
      <c r="CN98" s="111"/>
      <c r="CO98" s="111"/>
      <c r="CP98" s="111"/>
      <c r="CQ98" s="111"/>
      <c r="CR98" s="111"/>
      <c r="CS98" s="111"/>
      <c r="CT98" s="111"/>
      <c r="CU98" s="111"/>
      <c r="CV98" s="111"/>
      <c r="CW98" s="111"/>
      <c r="CX98" s="111"/>
      <c r="CY98" s="111"/>
      <c r="CZ98" s="111"/>
      <c r="DA98" s="111"/>
    </row>
    <row r="99" spans="2:105">
      <c r="B99" s="62"/>
      <c r="C99" s="229"/>
      <c r="D99" s="72"/>
      <c r="E99" s="63"/>
      <c r="F99" s="83"/>
      <c r="G99" s="64"/>
      <c r="H99" s="67"/>
      <c r="I99" s="62"/>
      <c r="J99" s="110"/>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11"/>
      <c r="BS99" s="111"/>
      <c r="BT99" s="111"/>
      <c r="BU99" s="111"/>
      <c r="BV99" s="111"/>
      <c r="BW99" s="111"/>
      <c r="BX99" s="111"/>
      <c r="BY99" s="111"/>
      <c r="BZ99" s="111"/>
      <c r="CA99" s="111"/>
      <c r="CB99" s="111"/>
      <c r="CC99" s="111"/>
      <c r="CD99" s="111"/>
      <c r="CE99" s="111"/>
      <c r="CF99" s="111"/>
      <c r="CG99" s="111"/>
      <c r="CH99" s="111"/>
      <c r="CI99" s="111"/>
      <c r="CJ99" s="111"/>
      <c r="CK99" s="111"/>
      <c r="CL99" s="111"/>
      <c r="CM99" s="111"/>
      <c r="CN99" s="111"/>
      <c r="CO99" s="111"/>
      <c r="CP99" s="111"/>
      <c r="CQ99" s="111"/>
      <c r="CR99" s="111"/>
      <c r="CS99" s="111"/>
      <c r="CT99" s="111"/>
      <c r="CU99" s="111"/>
      <c r="CV99" s="111"/>
      <c r="CW99" s="111"/>
      <c r="CX99" s="111"/>
      <c r="CY99" s="111"/>
      <c r="CZ99" s="111"/>
      <c r="DA99" s="111"/>
    </row>
    <row r="100" spans="2:105">
      <c r="B100" s="62"/>
      <c r="C100" s="229"/>
      <c r="D100" s="72"/>
      <c r="E100" s="63"/>
      <c r="F100" s="83"/>
      <c r="G100" s="64"/>
      <c r="H100" s="67"/>
      <c r="I100" s="62"/>
      <c r="J100" s="110"/>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c r="BS100" s="111"/>
      <c r="BT100" s="111"/>
      <c r="BU100" s="111"/>
      <c r="BV100" s="111"/>
      <c r="BW100" s="111"/>
      <c r="BX100" s="111"/>
      <c r="BY100" s="111"/>
      <c r="BZ100" s="111"/>
      <c r="CA100" s="111"/>
      <c r="CB100" s="111"/>
      <c r="CC100" s="111"/>
      <c r="CD100" s="111"/>
      <c r="CE100" s="111"/>
      <c r="CF100" s="111"/>
      <c r="CG100" s="111"/>
      <c r="CH100" s="111"/>
      <c r="CI100" s="111"/>
      <c r="CJ100" s="111"/>
      <c r="CK100" s="111"/>
      <c r="CL100" s="111"/>
      <c r="CM100" s="111"/>
      <c r="CN100" s="111"/>
      <c r="CO100" s="111"/>
      <c r="CP100" s="111"/>
      <c r="CQ100" s="111"/>
      <c r="CR100" s="111"/>
      <c r="CS100" s="111"/>
      <c r="CT100" s="111"/>
      <c r="CU100" s="111"/>
      <c r="CV100" s="111"/>
      <c r="CW100" s="111"/>
      <c r="CX100" s="111"/>
      <c r="CY100" s="111"/>
      <c r="CZ100" s="111"/>
      <c r="DA100" s="111"/>
    </row>
    <row r="101" spans="2:105">
      <c r="B101" s="62"/>
      <c r="C101" s="229"/>
      <c r="D101" s="72"/>
      <c r="E101" s="63"/>
      <c r="F101" s="83"/>
      <c r="G101" s="64"/>
      <c r="H101" s="67"/>
      <c r="I101" s="62"/>
      <c r="J101" s="110"/>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1"/>
      <c r="BU101" s="111"/>
      <c r="BV101" s="111"/>
      <c r="BW101" s="111"/>
      <c r="BX101" s="111"/>
      <c r="BY101" s="111"/>
      <c r="BZ101" s="111"/>
      <c r="CA101" s="111"/>
      <c r="CB101" s="111"/>
      <c r="CC101" s="111"/>
      <c r="CD101" s="111"/>
      <c r="CE101" s="111"/>
      <c r="CF101" s="111"/>
      <c r="CG101" s="111"/>
      <c r="CH101" s="111"/>
      <c r="CI101" s="111"/>
      <c r="CJ101" s="111"/>
      <c r="CK101" s="111"/>
      <c r="CL101" s="111"/>
      <c r="CM101" s="111"/>
      <c r="CN101" s="111"/>
      <c r="CO101" s="111"/>
      <c r="CP101" s="111"/>
      <c r="CQ101" s="111"/>
      <c r="CR101" s="111"/>
      <c r="CS101" s="111"/>
      <c r="CT101" s="111"/>
      <c r="CU101" s="111"/>
      <c r="CV101" s="111"/>
      <c r="CW101" s="111"/>
      <c r="CX101" s="111"/>
      <c r="CY101" s="111"/>
      <c r="CZ101" s="111"/>
      <c r="DA101" s="111"/>
    </row>
    <row r="102" spans="2:105">
      <c r="B102" s="62"/>
      <c r="C102" s="229"/>
      <c r="D102" s="72"/>
      <c r="E102" s="63"/>
      <c r="F102" s="83"/>
      <c r="G102" s="64"/>
      <c r="H102" s="67"/>
      <c r="I102" s="62"/>
      <c r="J102" s="110"/>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1"/>
      <c r="BU102" s="111"/>
      <c r="BV102" s="111"/>
      <c r="BW102" s="111"/>
      <c r="BX102" s="111"/>
      <c r="BY102" s="111"/>
      <c r="BZ102" s="111"/>
      <c r="CA102" s="111"/>
      <c r="CB102" s="111"/>
      <c r="CC102" s="111"/>
      <c r="CD102" s="111"/>
      <c r="CE102" s="111"/>
      <c r="CF102" s="111"/>
      <c r="CG102" s="111"/>
      <c r="CH102" s="111"/>
      <c r="CI102" s="111"/>
      <c r="CJ102" s="111"/>
      <c r="CK102" s="111"/>
      <c r="CL102" s="111"/>
      <c r="CM102" s="111"/>
      <c r="CN102" s="111"/>
      <c r="CO102" s="111"/>
      <c r="CP102" s="111"/>
      <c r="CQ102" s="111"/>
      <c r="CR102" s="111"/>
      <c r="CS102" s="111"/>
      <c r="CT102" s="111"/>
      <c r="CU102" s="111"/>
      <c r="CV102" s="111"/>
      <c r="CW102" s="111"/>
      <c r="CX102" s="111"/>
      <c r="CY102" s="111"/>
      <c r="CZ102" s="111"/>
      <c r="DA102" s="111"/>
    </row>
    <row r="103" spans="2:105">
      <c r="B103" s="62"/>
      <c r="C103" s="229"/>
      <c r="D103" s="72"/>
      <c r="E103" s="63"/>
      <c r="F103" s="83"/>
      <c r="G103" s="64"/>
      <c r="H103" s="67"/>
      <c r="I103" s="62"/>
      <c r="J103" s="110"/>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1"/>
      <c r="BR103" s="111"/>
      <c r="BS103" s="111"/>
      <c r="BT103" s="111"/>
      <c r="BU103" s="111"/>
      <c r="BV103" s="111"/>
      <c r="BW103" s="111"/>
      <c r="BX103" s="111"/>
      <c r="BY103" s="111"/>
      <c r="BZ103" s="111"/>
      <c r="CA103" s="111"/>
      <c r="CB103" s="111"/>
      <c r="CC103" s="111"/>
      <c r="CD103" s="111"/>
      <c r="CE103" s="111"/>
      <c r="CF103" s="111"/>
      <c r="CG103" s="111"/>
      <c r="CH103" s="111"/>
      <c r="CI103" s="111"/>
      <c r="CJ103" s="111"/>
      <c r="CK103" s="111"/>
      <c r="CL103" s="111"/>
      <c r="CM103" s="111"/>
      <c r="CN103" s="111"/>
      <c r="CO103" s="111"/>
      <c r="CP103" s="111"/>
      <c r="CQ103" s="111"/>
      <c r="CR103" s="111"/>
      <c r="CS103" s="111"/>
      <c r="CT103" s="111"/>
      <c r="CU103" s="111"/>
      <c r="CV103" s="111"/>
      <c r="CW103" s="111"/>
      <c r="CX103" s="111"/>
      <c r="CY103" s="111"/>
      <c r="CZ103" s="111"/>
      <c r="DA103" s="111"/>
    </row>
    <row r="104" spans="2:105">
      <c r="B104" s="62"/>
      <c r="C104" s="229"/>
      <c r="D104" s="72"/>
      <c r="E104" s="63"/>
      <c r="F104" s="83"/>
      <c r="G104" s="64"/>
      <c r="H104" s="67"/>
      <c r="I104" s="62"/>
      <c r="J104" s="110"/>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1"/>
      <c r="BU104" s="111"/>
      <c r="BV104" s="111"/>
      <c r="BW104" s="111"/>
      <c r="BX104" s="111"/>
      <c r="BY104" s="111"/>
      <c r="BZ104" s="111"/>
      <c r="CA104" s="111"/>
      <c r="CB104" s="111"/>
      <c r="CC104" s="111"/>
      <c r="CD104" s="111"/>
      <c r="CE104" s="111"/>
      <c r="CF104" s="111"/>
      <c r="CG104" s="111"/>
      <c r="CH104" s="111"/>
      <c r="CI104" s="111"/>
      <c r="CJ104" s="111"/>
      <c r="CK104" s="111"/>
      <c r="CL104" s="111"/>
      <c r="CM104" s="111"/>
      <c r="CN104" s="111"/>
      <c r="CO104" s="111"/>
      <c r="CP104" s="111"/>
      <c r="CQ104" s="111"/>
      <c r="CR104" s="111"/>
      <c r="CS104" s="111"/>
      <c r="CT104" s="111"/>
      <c r="CU104" s="111"/>
      <c r="CV104" s="111"/>
      <c r="CW104" s="111"/>
      <c r="CX104" s="111"/>
      <c r="CY104" s="111"/>
      <c r="CZ104" s="111"/>
      <c r="DA104" s="111"/>
    </row>
    <row r="105" spans="2:105">
      <c r="B105" s="62"/>
      <c r="C105" s="229"/>
      <c r="D105" s="72"/>
      <c r="E105" s="63"/>
      <c r="F105" s="83"/>
      <c r="G105" s="64"/>
      <c r="H105" s="67"/>
      <c r="I105" s="62"/>
      <c r="J105" s="110"/>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c r="BS105" s="111"/>
      <c r="BT105" s="111"/>
      <c r="BU105" s="111"/>
      <c r="BV105" s="111"/>
      <c r="BW105" s="111"/>
      <c r="BX105" s="111"/>
      <c r="BY105" s="111"/>
      <c r="BZ105" s="111"/>
      <c r="CA105" s="111"/>
      <c r="CB105" s="111"/>
      <c r="CC105" s="111"/>
      <c r="CD105" s="111"/>
      <c r="CE105" s="111"/>
      <c r="CF105" s="111"/>
      <c r="CG105" s="111"/>
      <c r="CH105" s="111"/>
      <c r="CI105" s="111"/>
      <c r="CJ105" s="111"/>
      <c r="CK105" s="111"/>
      <c r="CL105" s="111"/>
      <c r="CM105" s="111"/>
      <c r="CN105" s="111"/>
      <c r="CO105" s="111"/>
      <c r="CP105" s="111"/>
      <c r="CQ105" s="111"/>
      <c r="CR105" s="111"/>
      <c r="CS105" s="111"/>
      <c r="CT105" s="111"/>
      <c r="CU105" s="111"/>
      <c r="CV105" s="111"/>
      <c r="CW105" s="111"/>
      <c r="CX105" s="111"/>
      <c r="CY105" s="111"/>
      <c r="CZ105" s="111"/>
      <c r="DA105" s="111"/>
    </row>
    <row r="106" spans="2:105">
      <c r="B106" s="62"/>
      <c r="C106" s="229"/>
      <c r="D106" s="72"/>
      <c r="E106" s="63"/>
      <c r="F106" s="83"/>
      <c r="G106" s="64"/>
      <c r="H106" s="67"/>
      <c r="I106" s="62"/>
      <c r="J106" s="110"/>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1"/>
      <c r="BQ106" s="111"/>
      <c r="BR106" s="111"/>
      <c r="BS106" s="111"/>
      <c r="BT106" s="111"/>
      <c r="BU106" s="111"/>
      <c r="BV106" s="111"/>
      <c r="BW106" s="111"/>
      <c r="BX106" s="111"/>
      <c r="BY106" s="111"/>
      <c r="BZ106" s="111"/>
      <c r="CA106" s="111"/>
      <c r="CB106" s="111"/>
      <c r="CC106" s="111"/>
      <c r="CD106" s="111"/>
      <c r="CE106" s="111"/>
      <c r="CF106" s="111"/>
      <c r="CG106" s="111"/>
      <c r="CH106" s="111"/>
      <c r="CI106" s="111"/>
      <c r="CJ106" s="111"/>
      <c r="CK106" s="111"/>
      <c r="CL106" s="111"/>
      <c r="CM106" s="111"/>
      <c r="CN106" s="111"/>
      <c r="CO106" s="111"/>
      <c r="CP106" s="111"/>
      <c r="CQ106" s="111"/>
      <c r="CR106" s="111"/>
      <c r="CS106" s="111"/>
      <c r="CT106" s="111"/>
      <c r="CU106" s="111"/>
      <c r="CV106" s="111"/>
      <c r="CW106" s="111"/>
      <c r="CX106" s="111"/>
      <c r="CY106" s="111"/>
      <c r="CZ106" s="111"/>
      <c r="DA106" s="111"/>
    </row>
    <row r="107" spans="2:105">
      <c r="B107" s="62"/>
      <c r="C107" s="229"/>
      <c r="D107" s="72"/>
      <c r="E107" s="63"/>
      <c r="F107" s="83"/>
      <c r="G107" s="64"/>
      <c r="H107" s="67"/>
      <c r="I107" s="62"/>
      <c r="J107" s="110"/>
      <c r="AQ107" s="111"/>
      <c r="AR107" s="111"/>
      <c r="AS107" s="111"/>
      <c r="AT107" s="111"/>
      <c r="AU107" s="111"/>
      <c r="AV107" s="111"/>
      <c r="AW107" s="111"/>
      <c r="AX107" s="111"/>
      <c r="AY107" s="111"/>
      <c r="AZ107" s="111"/>
      <c r="BA107" s="111"/>
      <c r="BB107" s="111"/>
      <c r="BC107" s="111"/>
      <c r="BD107" s="111"/>
      <c r="BE107" s="111"/>
      <c r="BF107" s="111"/>
      <c r="BG107" s="111"/>
      <c r="BH107" s="111"/>
      <c r="BI107" s="111"/>
      <c r="BJ107" s="111"/>
      <c r="BK107" s="111"/>
      <c r="BL107" s="111"/>
      <c r="BM107" s="111"/>
      <c r="BN107" s="111"/>
      <c r="BO107" s="111"/>
      <c r="BP107" s="111"/>
      <c r="BQ107" s="111"/>
      <c r="BR107" s="111"/>
      <c r="BS107" s="111"/>
      <c r="BT107" s="111"/>
      <c r="BU107" s="111"/>
      <c r="BV107" s="111"/>
      <c r="BW107" s="111"/>
      <c r="BX107" s="111"/>
      <c r="BY107" s="111"/>
      <c r="BZ107" s="111"/>
      <c r="CA107" s="111"/>
      <c r="CB107" s="111"/>
      <c r="CC107" s="111"/>
      <c r="CD107" s="111"/>
      <c r="CE107" s="111"/>
      <c r="CF107" s="111"/>
      <c r="CG107" s="111"/>
      <c r="CH107" s="111"/>
      <c r="CI107" s="111"/>
      <c r="CJ107" s="111"/>
      <c r="CK107" s="111"/>
      <c r="CL107" s="111"/>
      <c r="CM107" s="111"/>
      <c r="CN107" s="111"/>
      <c r="CO107" s="111"/>
      <c r="CP107" s="111"/>
      <c r="CQ107" s="111"/>
      <c r="CR107" s="111"/>
      <c r="CS107" s="111"/>
      <c r="CT107" s="111"/>
      <c r="CU107" s="111"/>
      <c r="CV107" s="111"/>
      <c r="CW107" s="111"/>
      <c r="CX107" s="111"/>
      <c r="CY107" s="111"/>
      <c r="CZ107" s="111"/>
      <c r="DA107" s="111"/>
    </row>
    <row r="108" spans="2:105">
      <c r="B108" s="62"/>
      <c r="C108" s="229"/>
      <c r="D108" s="72"/>
      <c r="E108" s="63"/>
      <c r="F108" s="83"/>
      <c r="G108" s="64"/>
      <c r="H108" s="67"/>
      <c r="I108" s="62"/>
      <c r="J108" s="110"/>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1"/>
      <c r="BO108" s="111"/>
      <c r="BP108" s="111"/>
      <c r="BQ108" s="111"/>
      <c r="BR108" s="111"/>
      <c r="BS108" s="111"/>
      <c r="BT108" s="111"/>
      <c r="BU108" s="111"/>
      <c r="BV108" s="111"/>
      <c r="BW108" s="111"/>
      <c r="BX108" s="111"/>
      <c r="BY108" s="111"/>
      <c r="BZ108" s="111"/>
      <c r="CA108" s="111"/>
      <c r="CB108" s="111"/>
      <c r="CC108" s="111"/>
      <c r="CD108" s="111"/>
      <c r="CE108" s="111"/>
      <c r="CF108" s="111"/>
      <c r="CG108" s="111"/>
      <c r="CH108" s="111"/>
      <c r="CI108" s="111"/>
      <c r="CJ108" s="111"/>
      <c r="CK108" s="111"/>
      <c r="CL108" s="111"/>
      <c r="CM108" s="111"/>
      <c r="CN108" s="111"/>
      <c r="CO108" s="111"/>
      <c r="CP108" s="111"/>
      <c r="CQ108" s="111"/>
      <c r="CR108" s="111"/>
      <c r="CS108" s="111"/>
      <c r="CT108" s="111"/>
      <c r="CU108" s="111"/>
      <c r="CV108" s="111"/>
      <c r="CW108" s="111"/>
      <c r="CX108" s="111"/>
      <c r="CY108" s="111"/>
      <c r="CZ108" s="111"/>
      <c r="DA108" s="111"/>
    </row>
    <row r="109" spans="2:105">
      <c r="B109" s="62"/>
      <c r="C109" s="229"/>
      <c r="D109" s="72"/>
      <c r="E109" s="63"/>
      <c r="F109" s="83"/>
      <c r="G109" s="64"/>
      <c r="H109" s="67"/>
      <c r="I109" s="62"/>
      <c r="J109" s="110"/>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1"/>
      <c r="BU109" s="111"/>
      <c r="BV109" s="111"/>
      <c r="BW109" s="111"/>
      <c r="BX109" s="111"/>
      <c r="BY109" s="111"/>
      <c r="BZ109" s="111"/>
      <c r="CA109" s="111"/>
      <c r="CB109" s="111"/>
      <c r="CC109" s="111"/>
      <c r="CD109" s="111"/>
      <c r="CE109" s="111"/>
      <c r="CF109" s="111"/>
      <c r="CG109" s="111"/>
      <c r="CH109" s="111"/>
      <c r="CI109" s="111"/>
      <c r="CJ109" s="111"/>
      <c r="CK109" s="111"/>
      <c r="CL109" s="111"/>
      <c r="CM109" s="111"/>
      <c r="CN109" s="111"/>
      <c r="CO109" s="111"/>
      <c r="CP109" s="111"/>
      <c r="CQ109" s="111"/>
      <c r="CR109" s="111"/>
      <c r="CS109" s="111"/>
      <c r="CT109" s="111"/>
      <c r="CU109" s="111"/>
      <c r="CV109" s="111"/>
      <c r="CW109" s="111"/>
      <c r="CX109" s="111"/>
      <c r="CY109" s="111"/>
      <c r="CZ109" s="111"/>
      <c r="DA109" s="111"/>
    </row>
    <row r="110" spans="2:105">
      <c r="B110" s="62"/>
      <c r="C110" s="229"/>
      <c r="D110" s="72"/>
      <c r="E110" s="63"/>
      <c r="F110" s="83"/>
      <c r="G110" s="64"/>
      <c r="H110" s="67"/>
      <c r="I110" s="62"/>
      <c r="J110" s="110"/>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111"/>
      <c r="BX110" s="111"/>
      <c r="BY110" s="111"/>
      <c r="BZ110" s="111"/>
      <c r="CA110" s="111"/>
      <c r="CB110" s="111"/>
      <c r="CC110" s="111"/>
      <c r="CD110" s="111"/>
      <c r="CE110" s="111"/>
      <c r="CF110" s="111"/>
      <c r="CG110" s="111"/>
      <c r="CH110" s="111"/>
      <c r="CI110" s="111"/>
      <c r="CJ110" s="111"/>
      <c r="CK110" s="111"/>
      <c r="CL110" s="111"/>
      <c r="CM110" s="111"/>
      <c r="CN110" s="111"/>
      <c r="CO110" s="111"/>
      <c r="CP110" s="111"/>
      <c r="CQ110" s="111"/>
      <c r="CR110" s="111"/>
      <c r="CS110" s="111"/>
      <c r="CT110" s="111"/>
      <c r="CU110" s="111"/>
      <c r="CV110" s="111"/>
      <c r="CW110" s="111"/>
      <c r="CX110" s="111"/>
      <c r="CY110" s="111"/>
      <c r="CZ110" s="111"/>
      <c r="DA110" s="111"/>
    </row>
    <row r="111" spans="2:105">
      <c r="B111" s="62"/>
      <c r="C111" s="229"/>
      <c r="D111" s="72"/>
      <c r="E111" s="63"/>
      <c r="F111" s="83"/>
      <c r="G111" s="64"/>
      <c r="H111" s="67"/>
      <c r="I111" s="62"/>
      <c r="J111" s="110"/>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c r="BY111" s="111"/>
      <c r="BZ111" s="111"/>
      <c r="CA111" s="111"/>
      <c r="CB111" s="111"/>
      <c r="CC111" s="111"/>
      <c r="CD111" s="111"/>
      <c r="CE111" s="111"/>
      <c r="CF111" s="111"/>
      <c r="CG111" s="111"/>
      <c r="CH111" s="111"/>
      <c r="CI111" s="111"/>
      <c r="CJ111" s="111"/>
      <c r="CK111" s="111"/>
      <c r="CL111" s="111"/>
      <c r="CM111" s="111"/>
      <c r="CN111" s="111"/>
      <c r="CO111" s="111"/>
      <c r="CP111" s="111"/>
      <c r="CQ111" s="111"/>
      <c r="CR111" s="111"/>
      <c r="CS111" s="111"/>
      <c r="CT111" s="111"/>
      <c r="CU111" s="111"/>
      <c r="CV111" s="111"/>
      <c r="CW111" s="111"/>
      <c r="CX111" s="111"/>
      <c r="CY111" s="111"/>
      <c r="CZ111" s="111"/>
      <c r="DA111" s="111"/>
    </row>
    <row r="112" spans="2:105">
      <c r="B112" s="62"/>
      <c r="C112" s="229"/>
      <c r="D112" s="72"/>
      <c r="E112" s="63"/>
      <c r="F112" s="83"/>
      <c r="G112" s="64"/>
      <c r="H112" s="67"/>
      <c r="I112" s="62"/>
      <c r="J112" s="110"/>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c r="BY112" s="111"/>
      <c r="BZ112" s="111"/>
      <c r="CA112" s="111"/>
      <c r="CB112" s="111"/>
      <c r="CC112" s="111"/>
      <c r="CD112" s="111"/>
      <c r="CE112" s="111"/>
      <c r="CF112" s="111"/>
      <c r="CG112" s="111"/>
      <c r="CH112" s="111"/>
      <c r="CI112" s="111"/>
      <c r="CJ112" s="111"/>
      <c r="CK112" s="111"/>
      <c r="CL112" s="111"/>
      <c r="CM112" s="111"/>
      <c r="CN112" s="111"/>
      <c r="CO112" s="111"/>
      <c r="CP112" s="111"/>
      <c r="CQ112" s="111"/>
      <c r="CR112" s="111"/>
      <c r="CS112" s="111"/>
      <c r="CT112" s="111"/>
      <c r="CU112" s="111"/>
      <c r="CV112" s="111"/>
      <c r="CW112" s="111"/>
      <c r="CX112" s="111"/>
      <c r="CY112" s="111"/>
      <c r="CZ112" s="111"/>
      <c r="DA112" s="111"/>
    </row>
    <row r="113" spans="2:105">
      <c r="B113" s="62"/>
      <c r="C113" s="229"/>
      <c r="D113" s="72"/>
      <c r="E113" s="63"/>
      <c r="F113" s="83"/>
      <c r="G113" s="64"/>
      <c r="H113" s="67"/>
      <c r="I113" s="62"/>
      <c r="J113" s="110"/>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c r="CA113" s="111"/>
      <c r="CB113" s="111"/>
      <c r="CC113" s="111"/>
      <c r="CD113" s="111"/>
      <c r="CE113" s="111"/>
      <c r="CF113" s="111"/>
      <c r="CG113" s="111"/>
      <c r="CH113" s="111"/>
      <c r="CI113" s="111"/>
      <c r="CJ113" s="111"/>
      <c r="CK113" s="111"/>
      <c r="CL113" s="111"/>
      <c r="CM113" s="111"/>
      <c r="CN113" s="111"/>
      <c r="CO113" s="111"/>
      <c r="CP113" s="111"/>
      <c r="CQ113" s="111"/>
      <c r="CR113" s="111"/>
      <c r="CS113" s="111"/>
      <c r="CT113" s="111"/>
      <c r="CU113" s="111"/>
      <c r="CV113" s="111"/>
      <c r="CW113" s="111"/>
      <c r="CX113" s="111"/>
      <c r="CY113" s="111"/>
      <c r="CZ113" s="111"/>
      <c r="DA113" s="111"/>
    </row>
    <row r="114" spans="2:105">
      <c r="B114" s="62"/>
      <c r="C114" s="229"/>
      <c r="D114" s="72"/>
      <c r="E114" s="63"/>
      <c r="F114" s="83"/>
      <c r="G114" s="64"/>
      <c r="H114" s="67"/>
      <c r="I114" s="62"/>
      <c r="J114" s="110"/>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c r="CY114" s="111"/>
      <c r="CZ114" s="111"/>
      <c r="DA114" s="111"/>
    </row>
    <row r="115" spans="2:105">
      <c r="B115" s="62"/>
      <c r="C115" s="229"/>
      <c r="D115" s="72"/>
      <c r="E115" s="63"/>
      <c r="F115" s="83"/>
      <c r="G115" s="64"/>
      <c r="H115" s="67"/>
      <c r="I115" s="62"/>
      <c r="J115" s="110"/>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c r="CY115" s="111"/>
      <c r="CZ115" s="111"/>
      <c r="DA115" s="111"/>
    </row>
    <row r="116" spans="2:105">
      <c r="B116" s="62"/>
      <c r="C116" s="229"/>
      <c r="D116" s="72"/>
      <c r="E116" s="63"/>
      <c r="F116" s="83"/>
      <c r="G116" s="64"/>
      <c r="H116" s="67"/>
      <c r="I116" s="62"/>
      <c r="J116" s="110"/>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c r="CY116" s="111"/>
      <c r="CZ116" s="111"/>
      <c r="DA116" s="111"/>
    </row>
    <row r="117" spans="2:105">
      <c r="B117" s="62"/>
      <c r="C117" s="229"/>
      <c r="D117" s="72"/>
      <c r="E117" s="63"/>
      <c r="F117" s="83"/>
      <c r="G117" s="64"/>
      <c r="H117" s="67"/>
      <c r="I117" s="62"/>
      <c r="J117" s="110"/>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c r="CY117" s="111"/>
      <c r="CZ117" s="111"/>
      <c r="DA117" s="111"/>
    </row>
    <row r="118" spans="2:105">
      <c r="B118" s="62"/>
      <c r="C118" s="229"/>
      <c r="D118" s="72"/>
      <c r="E118" s="63"/>
      <c r="F118" s="83"/>
      <c r="G118" s="64"/>
      <c r="H118" s="67"/>
      <c r="I118" s="62"/>
      <c r="J118" s="110"/>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c r="CY118" s="111"/>
      <c r="CZ118" s="111"/>
      <c r="DA118" s="111"/>
    </row>
    <row r="119" spans="2:105">
      <c r="B119" s="62"/>
      <c r="C119" s="229"/>
      <c r="D119" s="72"/>
      <c r="E119" s="63"/>
      <c r="F119" s="83"/>
      <c r="G119" s="64"/>
      <c r="H119" s="67"/>
      <c r="I119" s="62"/>
      <c r="J119" s="110"/>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row>
    <row r="120" spans="2:105">
      <c r="B120" s="62"/>
      <c r="C120" s="229"/>
      <c r="D120" s="72"/>
      <c r="E120" s="63"/>
      <c r="F120" s="83"/>
      <c r="G120" s="64"/>
      <c r="H120" s="67"/>
      <c r="I120" s="62"/>
      <c r="J120" s="110"/>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c r="CY120" s="111"/>
      <c r="CZ120" s="111"/>
      <c r="DA120" s="111"/>
    </row>
    <row r="121" spans="2:105">
      <c r="B121" s="62"/>
      <c r="C121" s="229"/>
      <c r="D121" s="72"/>
      <c r="E121" s="63"/>
      <c r="F121" s="83"/>
      <c r="G121" s="64"/>
      <c r="H121" s="67"/>
      <c r="I121" s="62"/>
      <c r="J121" s="110"/>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c r="BY121" s="111"/>
      <c r="BZ121" s="111"/>
      <c r="CA121" s="111"/>
      <c r="CB121" s="111"/>
      <c r="CC121" s="111"/>
      <c r="CD121" s="111"/>
      <c r="CE121" s="111"/>
      <c r="CF121" s="111"/>
      <c r="CG121" s="111"/>
      <c r="CH121" s="111"/>
      <c r="CI121" s="111"/>
      <c r="CJ121" s="111"/>
      <c r="CK121" s="111"/>
      <c r="CL121" s="111"/>
      <c r="CM121" s="111"/>
      <c r="CN121" s="111"/>
      <c r="CO121" s="111"/>
      <c r="CP121" s="111"/>
      <c r="CQ121" s="111"/>
      <c r="CR121" s="111"/>
      <c r="CS121" s="111"/>
      <c r="CT121" s="111"/>
      <c r="CU121" s="111"/>
      <c r="CV121" s="111"/>
      <c r="CW121" s="111"/>
      <c r="CX121" s="111"/>
      <c r="CY121" s="111"/>
      <c r="CZ121" s="111"/>
      <c r="DA121" s="111"/>
    </row>
    <row r="122" spans="2:105">
      <c r="B122" s="62"/>
      <c r="C122" s="229"/>
      <c r="D122" s="72"/>
      <c r="E122" s="63"/>
      <c r="F122" s="83"/>
      <c r="G122" s="64"/>
      <c r="H122" s="67"/>
      <c r="I122" s="62"/>
      <c r="J122" s="110"/>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c r="BX122" s="111"/>
      <c r="BY122" s="111"/>
      <c r="BZ122" s="111"/>
      <c r="CA122" s="111"/>
      <c r="CB122" s="111"/>
      <c r="CC122" s="111"/>
      <c r="CD122" s="111"/>
      <c r="CE122" s="111"/>
      <c r="CF122" s="111"/>
      <c r="CG122" s="111"/>
      <c r="CH122" s="111"/>
      <c r="CI122" s="111"/>
      <c r="CJ122" s="111"/>
      <c r="CK122" s="111"/>
      <c r="CL122" s="111"/>
      <c r="CM122" s="111"/>
      <c r="CN122" s="111"/>
      <c r="CO122" s="111"/>
      <c r="CP122" s="111"/>
      <c r="CQ122" s="111"/>
      <c r="CR122" s="111"/>
      <c r="CS122" s="111"/>
      <c r="CT122" s="111"/>
      <c r="CU122" s="111"/>
      <c r="CV122" s="111"/>
      <c r="CW122" s="111"/>
      <c r="CX122" s="111"/>
      <c r="CY122" s="111"/>
      <c r="CZ122" s="111"/>
      <c r="DA122" s="111"/>
    </row>
    <row r="123" spans="2:105">
      <c r="B123" s="62"/>
      <c r="C123" s="229"/>
      <c r="D123" s="72"/>
      <c r="E123" s="63"/>
      <c r="F123" s="83"/>
      <c r="G123" s="64"/>
      <c r="H123" s="67"/>
      <c r="I123" s="62"/>
      <c r="J123" s="110"/>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c r="BY123" s="111"/>
      <c r="BZ123" s="111"/>
      <c r="CA123" s="111"/>
      <c r="CB123" s="111"/>
      <c r="CC123" s="111"/>
      <c r="CD123" s="111"/>
      <c r="CE123" s="111"/>
      <c r="CF123" s="111"/>
      <c r="CG123" s="111"/>
      <c r="CH123" s="111"/>
      <c r="CI123" s="111"/>
      <c r="CJ123" s="111"/>
      <c r="CK123" s="111"/>
      <c r="CL123" s="111"/>
      <c r="CM123" s="111"/>
      <c r="CN123" s="111"/>
      <c r="CO123" s="111"/>
      <c r="CP123" s="111"/>
      <c r="CQ123" s="111"/>
      <c r="CR123" s="111"/>
      <c r="CS123" s="111"/>
      <c r="CT123" s="111"/>
      <c r="CU123" s="111"/>
      <c r="CV123" s="111"/>
      <c r="CW123" s="111"/>
      <c r="CX123" s="111"/>
      <c r="CY123" s="111"/>
      <c r="CZ123" s="111"/>
      <c r="DA123" s="111"/>
    </row>
    <row r="124" spans="2:105">
      <c r="B124" s="62"/>
      <c r="C124" s="229"/>
      <c r="D124" s="72"/>
      <c r="E124" s="63"/>
      <c r="F124" s="83"/>
      <c r="G124" s="64"/>
      <c r="H124" s="67"/>
      <c r="I124" s="62"/>
      <c r="J124" s="110"/>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c r="CA124" s="111"/>
      <c r="CB124" s="111"/>
      <c r="CC124" s="111"/>
      <c r="CD124" s="111"/>
      <c r="CE124" s="111"/>
      <c r="CF124" s="111"/>
      <c r="CG124" s="111"/>
      <c r="CH124" s="111"/>
      <c r="CI124" s="111"/>
      <c r="CJ124" s="111"/>
      <c r="CK124" s="111"/>
      <c r="CL124" s="111"/>
      <c r="CM124" s="111"/>
      <c r="CN124" s="111"/>
      <c r="CO124" s="111"/>
      <c r="CP124" s="111"/>
      <c r="CQ124" s="111"/>
      <c r="CR124" s="111"/>
      <c r="CS124" s="111"/>
      <c r="CT124" s="111"/>
      <c r="CU124" s="111"/>
      <c r="CV124" s="111"/>
      <c r="CW124" s="111"/>
      <c r="CX124" s="111"/>
      <c r="CY124" s="111"/>
      <c r="CZ124" s="111"/>
      <c r="DA124" s="111"/>
    </row>
    <row r="125" spans="2:105">
      <c r="B125" s="62"/>
      <c r="C125" s="229"/>
      <c r="D125" s="72"/>
      <c r="E125" s="63"/>
      <c r="F125" s="83"/>
      <c r="G125" s="64"/>
      <c r="H125" s="67"/>
      <c r="I125" s="62"/>
      <c r="J125" s="110"/>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c r="BZ125" s="111"/>
      <c r="CA125" s="111"/>
      <c r="CB125" s="111"/>
      <c r="CC125" s="111"/>
      <c r="CD125" s="111"/>
      <c r="CE125" s="111"/>
      <c r="CF125" s="111"/>
      <c r="CG125" s="111"/>
      <c r="CH125" s="111"/>
      <c r="CI125" s="111"/>
      <c r="CJ125" s="111"/>
      <c r="CK125" s="111"/>
      <c r="CL125" s="111"/>
      <c r="CM125" s="111"/>
      <c r="CN125" s="111"/>
      <c r="CO125" s="111"/>
      <c r="CP125" s="111"/>
      <c r="CQ125" s="111"/>
      <c r="CR125" s="111"/>
      <c r="CS125" s="111"/>
      <c r="CT125" s="111"/>
      <c r="CU125" s="111"/>
      <c r="CV125" s="111"/>
      <c r="CW125" s="111"/>
      <c r="CX125" s="111"/>
      <c r="CY125" s="111"/>
      <c r="CZ125" s="111"/>
      <c r="DA125" s="111"/>
    </row>
    <row r="126" spans="2:105">
      <c r="B126" s="62"/>
      <c r="C126" s="229"/>
      <c r="D126" s="72"/>
      <c r="E126" s="63"/>
      <c r="F126" s="83"/>
      <c r="G126" s="64"/>
      <c r="H126" s="67"/>
      <c r="I126" s="62"/>
      <c r="J126" s="110"/>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c r="CA126" s="111"/>
      <c r="CB126" s="111"/>
      <c r="CC126" s="111"/>
      <c r="CD126" s="111"/>
      <c r="CE126" s="111"/>
      <c r="CF126" s="111"/>
      <c r="CG126" s="111"/>
      <c r="CH126" s="111"/>
      <c r="CI126" s="111"/>
      <c r="CJ126" s="111"/>
      <c r="CK126" s="111"/>
      <c r="CL126" s="111"/>
      <c r="CM126" s="111"/>
      <c r="CN126" s="111"/>
      <c r="CO126" s="111"/>
      <c r="CP126" s="111"/>
      <c r="CQ126" s="111"/>
      <c r="CR126" s="111"/>
      <c r="CS126" s="111"/>
      <c r="CT126" s="111"/>
      <c r="CU126" s="111"/>
      <c r="CV126" s="111"/>
      <c r="CW126" s="111"/>
      <c r="CX126" s="111"/>
      <c r="CY126" s="111"/>
      <c r="CZ126" s="111"/>
      <c r="DA126" s="111"/>
    </row>
    <row r="127" spans="2:105">
      <c r="B127" s="62"/>
      <c r="C127" s="229"/>
      <c r="D127" s="72"/>
      <c r="E127" s="63"/>
      <c r="F127" s="83"/>
      <c r="G127" s="64"/>
      <c r="H127" s="67"/>
      <c r="I127" s="62"/>
      <c r="J127" s="110"/>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c r="BY127" s="111"/>
      <c r="BZ127" s="111"/>
      <c r="CA127" s="111"/>
      <c r="CB127" s="111"/>
      <c r="CC127" s="111"/>
      <c r="CD127" s="111"/>
      <c r="CE127" s="111"/>
      <c r="CF127" s="111"/>
      <c r="CG127" s="111"/>
      <c r="CH127" s="111"/>
      <c r="CI127" s="111"/>
      <c r="CJ127" s="111"/>
      <c r="CK127" s="111"/>
      <c r="CL127" s="111"/>
      <c r="CM127" s="111"/>
      <c r="CN127" s="111"/>
      <c r="CO127" s="111"/>
      <c r="CP127" s="111"/>
      <c r="CQ127" s="111"/>
      <c r="CR127" s="111"/>
      <c r="CS127" s="111"/>
      <c r="CT127" s="111"/>
      <c r="CU127" s="111"/>
      <c r="CV127" s="111"/>
      <c r="CW127" s="111"/>
      <c r="CX127" s="111"/>
      <c r="CY127" s="111"/>
      <c r="CZ127" s="111"/>
      <c r="DA127" s="111"/>
    </row>
    <row r="128" spans="2:105">
      <c r="B128" s="62"/>
      <c r="C128" s="229"/>
      <c r="D128" s="72"/>
      <c r="E128" s="63"/>
      <c r="F128" s="83"/>
      <c r="G128" s="64"/>
      <c r="H128" s="67"/>
      <c r="I128" s="62"/>
      <c r="J128" s="110"/>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c r="BZ128" s="111"/>
      <c r="CA128" s="111"/>
      <c r="CB128" s="111"/>
      <c r="CC128" s="111"/>
      <c r="CD128" s="111"/>
      <c r="CE128" s="111"/>
      <c r="CF128" s="111"/>
      <c r="CG128" s="111"/>
      <c r="CH128" s="111"/>
      <c r="CI128" s="111"/>
      <c r="CJ128" s="111"/>
      <c r="CK128" s="111"/>
      <c r="CL128" s="111"/>
      <c r="CM128" s="111"/>
      <c r="CN128" s="111"/>
      <c r="CO128" s="111"/>
      <c r="CP128" s="111"/>
      <c r="CQ128" s="111"/>
      <c r="CR128" s="111"/>
      <c r="CS128" s="111"/>
      <c r="CT128" s="111"/>
      <c r="CU128" s="111"/>
      <c r="CV128" s="111"/>
      <c r="CW128" s="111"/>
      <c r="CX128" s="111"/>
      <c r="CY128" s="111"/>
      <c r="CZ128" s="111"/>
      <c r="DA128" s="111"/>
    </row>
    <row r="129" spans="2:105">
      <c r="B129" s="62"/>
      <c r="C129" s="229"/>
      <c r="D129" s="72"/>
      <c r="E129" s="63"/>
      <c r="F129" s="83"/>
      <c r="G129" s="64"/>
      <c r="H129" s="67"/>
      <c r="I129" s="62"/>
      <c r="J129" s="110"/>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c r="CA129" s="111"/>
      <c r="CB129" s="111"/>
      <c r="CC129" s="111"/>
      <c r="CD129" s="111"/>
      <c r="CE129" s="111"/>
      <c r="CF129" s="111"/>
      <c r="CG129" s="111"/>
      <c r="CH129" s="111"/>
      <c r="CI129" s="111"/>
      <c r="CJ129" s="111"/>
      <c r="CK129" s="111"/>
      <c r="CL129" s="111"/>
      <c r="CM129" s="111"/>
      <c r="CN129" s="111"/>
      <c r="CO129" s="111"/>
      <c r="CP129" s="111"/>
      <c r="CQ129" s="111"/>
      <c r="CR129" s="111"/>
      <c r="CS129" s="111"/>
      <c r="CT129" s="111"/>
      <c r="CU129" s="111"/>
      <c r="CV129" s="111"/>
      <c r="CW129" s="111"/>
      <c r="CX129" s="111"/>
      <c r="CY129" s="111"/>
      <c r="CZ129" s="111"/>
      <c r="DA129" s="111"/>
    </row>
    <row r="130" spans="2:105">
      <c r="B130" s="62"/>
      <c r="C130" s="229"/>
      <c r="D130" s="72"/>
      <c r="E130" s="63"/>
      <c r="F130" s="83"/>
      <c r="G130" s="64"/>
      <c r="H130" s="67"/>
      <c r="I130" s="62"/>
      <c r="J130" s="110"/>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c r="BY130" s="111"/>
      <c r="BZ130" s="111"/>
      <c r="CA130" s="111"/>
      <c r="CB130" s="111"/>
      <c r="CC130" s="111"/>
      <c r="CD130" s="111"/>
      <c r="CE130" s="111"/>
      <c r="CF130" s="111"/>
      <c r="CG130" s="111"/>
      <c r="CH130" s="111"/>
      <c r="CI130" s="111"/>
      <c r="CJ130" s="111"/>
      <c r="CK130" s="111"/>
      <c r="CL130" s="111"/>
      <c r="CM130" s="111"/>
      <c r="CN130" s="111"/>
      <c r="CO130" s="111"/>
      <c r="CP130" s="111"/>
      <c r="CQ130" s="111"/>
      <c r="CR130" s="111"/>
      <c r="CS130" s="111"/>
      <c r="CT130" s="111"/>
      <c r="CU130" s="111"/>
      <c r="CV130" s="111"/>
      <c r="CW130" s="111"/>
      <c r="CX130" s="111"/>
      <c r="CY130" s="111"/>
      <c r="CZ130" s="111"/>
      <c r="DA130" s="111"/>
    </row>
    <row r="131" spans="2:105">
      <c r="B131" s="62"/>
      <c r="C131" s="229"/>
      <c r="D131" s="72"/>
      <c r="E131" s="63"/>
      <c r="F131" s="83"/>
      <c r="G131" s="64"/>
      <c r="H131" s="67"/>
      <c r="I131" s="62"/>
      <c r="J131" s="110"/>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c r="BZ131" s="111"/>
      <c r="CA131" s="111"/>
      <c r="CB131" s="111"/>
      <c r="CC131" s="111"/>
      <c r="CD131" s="111"/>
      <c r="CE131" s="111"/>
      <c r="CF131" s="111"/>
      <c r="CG131" s="111"/>
      <c r="CH131" s="111"/>
      <c r="CI131" s="111"/>
      <c r="CJ131" s="111"/>
      <c r="CK131" s="111"/>
      <c r="CL131" s="111"/>
      <c r="CM131" s="111"/>
      <c r="CN131" s="111"/>
      <c r="CO131" s="111"/>
      <c r="CP131" s="111"/>
      <c r="CQ131" s="111"/>
      <c r="CR131" s="111"/>
      <c r="CS131" s="111"/>
      <c r="CT131" s="111"/>
      <c r="CU131" s="111"/>
      <c r="CV131" s="111"/>
      <c r="CW131" s="111"/>
      <c r="CX131" s="111"/>
      <c r="CY131" s="111"/>
      <c r="CZ131" s="111"/>
      <c r="DA131" s="111"/>
    </row>
    <row r="132" spans="2:105">
      <c r="B132" s="62"/>
      <c r="C132" s="229"/>
      <c r="D132" s="72"/>
      <c r="E132" s="63"/>
      <c r="F132" s="83"/>
      <c r="G132" s="64"/>
      <c r="H132" s="67"/>
      <c r="I132" s="62"/>
      <c r="J132" s="110"/>
      <c r="AQ132" s="111"/>
      <c r="AR132" s="111"/>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c r="BY132" s="111"/>
      <c r="BZ132" s="111"/>
      <c r="CA132" s="111"/>
      <c r="CB132" s="111"/>
      <c r="CC132" s="111"/>
      <c r="CD132" s="111"/>
      <c r="CE132" s="111"/>
      <c r="CF132" s="111"/>
      <c r="CG132" s="111"/>
      <c r="CH132" s="111"/>
      <c r="CI132" s="111"/>
      <c r="CJ132" s="111"/>
      <c r="CK132" s="111"/>
      <c r="CL132" s="111"/>
      <c r="CM132" s="111"/>
      <c r="CN132" s="111"/>
      <c r="CO132" s="111"/>
      <c r="CP132" s="111"/>
      <c r="CQ132" s="111"/>
      <c r="CR132" s="111"/>
      <c r="CS132" s="111"/>
      <c r="CT132" s="111"/>
      <c r="CU132" s="111"/>
      <c r="CV132" s="111"/>
      <c r="CW132" s="111"/>
      <c r="CX132" s="111"/>
      <c r="CY132" s="111"/>
      <c r="CZ132" s="111"/>
      <c r="DA132" s="111"/>
    </row>
    <row r="133" spans="2:105">
      <c r="B133" s="62"/>
      <c r="C133" s="229"/>
      <c r="D133" s="72"/>
      <c r="E133" s="63"/>
      <c r="F133" s="83"/>
      <c r="G133" s="64"/>
      <c r="H133" s="67"/>
      <c r="I133" s="62"/>
      <c r="J133" s="110"/>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c r="BZ133" s="111"/>
      <c r="CA133" s="111"/>
      <c r="CB133" s="111"/>
      <c r="CC133" s="111"/>
      <c r="CD133" s="111"/>
      <c r="CE133" s="111"/>
      <c r="CF133" s="111"/>
      <c r="CG133" s="111"/>
      <c r="CH133" s="111"/>
      <c r="CI133" s="111"/>
      <c r="CJ133" s="111"/>
      <c r="CK133" s="111"/>
      <c r="CL133" s="111"/>
      <c r="CM133" s="111"/>
      <c r="CN133" s="111"/>
      <c r="CO133" s="111"/>
      <c r="CP133" s="111"/>
      <c r="CQ133" s="111"/>
      <c r="CR133" s="111"/>
      <c r="CS133" s="111"/>
      <c r="CT133" s="111"/>
      <c r="CU133" s="111"/>
      <c r="CV133" s="111"/>
      <c r="CW133" s="111"/>
      <c r="CX133" s="111"/>
      <c r="CY133" s="111"/>
      <c r="CZ133" s="111"/>
      <c r="DA133" s="111"/>
    </row>
    <row r="134" spans="2:105">
      <c r="B134" s="62"/>
      <c r="C134" s="229"/>
      <c r="D134" s="72"/>
      <c r="E134" s="63"/>
      <c r="F134" s="83"/>
      <c r="G134" s="64"/>
      <c r="H134" s="67"/>
      <c r="I134" s="62"/>
      <c r="J134" s="110"/>
      <c r="AQ134" s="111"/>
      <c r="AR134" s="111"/>
      <c r="AS134" s="111"/>
      <c r="AT134" s="111"/>
      <c r="AU134" s="111"/>
      <c r="AV134" s="111"/>
      <c r="AW134" s="111"/>
      <c r="AX134" s="111"/>
      <c r="AY134" s="111"/>
      <c r="AZ134" s="111"/>
      <c r="BA134" s="111"/>
      <c r="BB134" s="111"/>
      <c r="BC134" s="111"/>
      <c r="BD134" s="111"/>
      <c r="BE134" s="111"/>
      <c r="BF134" s="111"/>
      <c r="BG134" s="111"/>
      <c r="BH134" s="111"/>
      <c r="BI134" s="111"/>
      <c r="BJ134" s="111"/>
      <c r="BK134" s="111"/>
      <c r="BL134" s="111"/>
      <c r="BM134" s="111"/>
      <c r="BN134" s="111"/>
      <c r="BO134" s="111"/>
      <c r="BP134" s="111"/>
      <c r="BQ134" s="111"/>
      <c r="BR134" s="111"/>
      <c r="BS134" s="111"/>
      <c r="BT134" s="111"/>
      <c r="BU134" s="111"/>
      <c r="BV134" s="111"/>
      <c r="BW134" s="111"/>
      <c r="BX134" s="111"/>
      <c r="BY134" s="111"/>
      <c r="BZ134" s="111"/>
      <c r="CA134" s="111"/>
      <c r="CB134" s="111"/>
      <c r="CC134" s="111"/>
      <c r="CD134" s="111"/>
      <c r="CE134" s="111"/>
      <c r="CF134" s="111"/>
      <c r="CG134" s="111"/>
      <c r="CH134" s="111"/>
      <c r="CI134" s="111"/>
      <c r="CJ134" s="111"/>
      <c r="CK134" s="111"/>
      <c r="CL134" s="111"/>
      <c r="CM134" s="111"/>
      <c r="CN134" s="111"/>
      <c r="CO134" s="111"/>
      <c r="CP134" s="111"/>
      <c r="CQ134" s="111"/>
      <c r="CR134" s="111"/>
      <c r="CS134" s="111"/>
      <c r="CT134" s="111"/>
      <c r="CU134" s="111"/>
      <c r="CV134" s="111"/>
      <c r="CW134" s="111"/>
      <c r="CX134" s="111"/>
      <c r="CY134" s="111"/>
      <c r="CZ134" s="111"/>
      <c r="DA134" s="111"/>
    </row>
    <row r="135" spans="2:105">
      <c r="B135" s="62"/>
      <c r="C135" s="229"/>
      <c r="D135" s="72"/>
      <c r="E135" s="63"/>
      <c r="F135" s="83"/>
      <c r="G135" s="64"/>
      <c r="H135" s="67"/>
      <c r="I135" s="62"/>
      <c r="J135" s="110"/>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c r="BZ135" s="111"/>
      <c r="CA135" s="111"/>
      <c r="CB135" s="111"/>
      <c r="CC135" s="111"/>
      <c r="CD135" s="111"/>
      <c r="CE135" s="111"/>
      <c r="CF135" s="111"/>
      <c r="CG135" s="111"/>
      <c r="CH135" s="111"/>
      <c r="CI135" s="111"/>
      <c r="CJ135" s="111"/>
      <c r="CK135" s="111"/>
      <c r="CL135" s="111"/>
      <c r="CM135" s="111"/>
      <c r="CN135" s="111"/>
      <c r="CO135" s="111"/>
      <c r="CP135" s="111"/>
      <c r="CQ135" s="111"/>
      <c r="CR135" s="111"/>
      <c r="CS135" s="111"/>
      <c r="CT135" s="111"/>
      <c r="CU135" s="111"/>
      <c r="CV135" s="111"/>
      <c r="CW135" s="111"/>
      <c r="CX135" s="111"/>
      <c r="CY135" s="111"/>
      <c r="CZ135" s="111"/>
      <c r="DA135" s="111"/>
    </row>
    <row r="136" spans="2:105">
      <c r="B136" s="62"/>
      <c r="C136" s="229"/>
      <c r="D136" s="72"/>
      <c r="E136" s="63"/>
      <c r="F136" s="83"/>
      <c r="G136" s="64"/>
      <c r="H136" s="67"/>
      <c r="I136" s="62"/>
      <c r="J136" s="110"/>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c r="BZ136" s="111"/>
      <c r="CA136" s="111"/>
      <c r="CB136" s="111"/>
      <c r="CC136" s="111"/>
      <c r="CD136" s="111"/>
      <c r="CE136" s="111"/>
      <c r="CF136" s="111"/>
      <c r="CG136" s="111"/>
      <c r="CH136" s="111"/>
      <c r="CI136" s="111"/>
      <c r="CJ136" s="111"/>
      <c r="CK136" s="111"/>
      <c r="CL136" s="111"/>
      <c r="CM136" s="111"/>
      <c r="CN136" s="111"/>
      <c r="CO136" s="111"/>
      <c r="CP136" s="111"/>
      <c r="CQ136" s="111"/>
      <c r="CR136" s="111"/>
      <c r="CS136" s="111"/>
      <c r="CT136" s="111"/>
      <c r="CU136" s="111"/>
      <c r="CV136" s="111"/>
      <c r="CW136" s="111"/>
      <c r="CX136" s="111"/>
      <c r="CY136" s="111"/>
      <c r="CZ136" s="111"/>
      <c r="DA136" s="111"/>
    </row>
    <row r="137" spans="2:105">
      <c r="B137" s="62"/>
      <c r="C137" s="229"/>
      <c r="D137" s="72"/>
      <c r="E137" s="63"/>
      <c r="F137" s="83"/>
      <c r="G137" s="64"/>
      <c r="H137" s="67"/>
      <c r="I137" s="62"/>
      <c r="J137" s="110"/>
      <c r="AQ137" s="111"/>
      <c r="AR137" s="111"/>
      <c r="AS137" s="111"/>
      <c r="AT137" s="111"/>
      <c r="AU137" s="111"/>
      <c r="AV137" s="111"/>
      <c r="AW137" s="111"/>
      <c r="AX137" s="111"/>
      <c r="AY137" s="111"/>
      <c r="AZ137" s="111"/>
      <c r="BA137" s="111"/>
      <c r="BB137" s="111"/>
      <c r="BC137" s="111"/>
      <c r="BD137" s="111"/>
      <c r="BE137" s="111"/>
      <c r="BF137" s="111"/>
      <c r="BG137" s="111"/>
      <c r="BH137" s="111"/>
      <c r="BI137" s="111"/>
      <c r="BJ137" s="111"/>
      <c r="BK137" s="111"/>
      <c r="BL137" s="111"/>
      <c r="BM137" s="111"/>
      <c r="BN137" s="111"/>
      <c r="BO137" s="111"/>
      <c r="BP137" s="111"/>
      <c r="BQ137" s="111"/>
      <c r="BR137" s="111"/>
      <c r="BS137" s="111"/>
      <c r="BT137" s="111"/>
      <c r="BU137" s="111"/>
      <c r="BV137" s="111"/>
      <c r="BW137" s="111"/>
      <c r="BX137" s="111"/>
      <c r="BY137" s="111"/>
      <c r="BZ137" s="111"/>
      <c r="CA137" s="111"/>
      <c r="CB137" s="111"/>
      <c r="CC137" s="111"/>
      <c r="CD137" s="111"/>
      <c r="CE137" s="111"/>
      <c r="CF137" s="111"/>
      <c r="CG137" s="111"/>
      <c r="CH137" s="111"/>
      <c r="CI137" s="111"/>
      <c r="CJ137" s="111"/>
      <c r="CK137" s="111"/>
      <c r="CL137" s="111"/>
      <c r="CM137" s="111"/>
      <c r="CN137" s="111"/>
      <c r="CO137" s="111"/>
      <c r="CP137" s="111"/>
      <c r="CQ137" s="111"/>
      <c r="CR137" s="111"/>
      <c r="CS137" s="111"/>
      <c r="CT137" s="111"/>
      <c r="CU137" s="111"/>
      <c r="CV137" s="111"/>
      <c r="CW137" s="111"/>
      <c r="CX137" s="111"/>
      <c r="CY137" s="111"/>
      <c r="CZ137" s="111"/>
      <c r="DA137" s="111"/>
    </row>
    <row r="138" spans="2:105">
      <c r="B138" s="62"/>
      <c r="C138" s="229"/>
      <c r="D138" s="72"/>
      <c r="E138" s="63"/>
      <c r="F138" s="83"/>
      <c r="G138" s="64"/>
      <c r="H138" s="67"/>
      <c r="I138" s="62"/>
      <c r="J138" s="110"/>
      <c r="AQ138" s="111"/>
      <c r="AR138" s="111"/>
      <c r="AS138" s="111"/>
      <c r="AT138" s="111"/>
      <c r="AU138" s="111"/>
      <c r="AV138" s="111"/>
      <c r="AW138" s="111"/>
      <c r="AX138" s="111"/>
      <c r="AY138" s="111"/>
      <c r="AZ138" s="111"/>
      <c r="BA138" s="111"/>
      <c r="BB138" s="111"/>
      <c r="BC138" s="111"/>
      <c r="BD138" s="111"/>
      <c r="BE138" s="111"/>
      <c r="BF138" s="111"/>
      <c r="BG138" s="111"/>
      <c r="BH138" s="111"/>
      <c r="BI138" s="111"/>
      <c r="BJ138" s="111"/>
      <c r="BK138" s="111"/>
      <c r="BL138" s="111"/>
      <c r="BM138" s="111"/>
      <c r="BN138" s="111"/>
      <c r="BO138" s="111"/>
      <c r="BP138" s="111"/>
      <c r="BQ138" s="111"/>
      <c r="BR138" s="111"/>
      <c r="BS138" s="111"/>
      <c r="BT138" s="111"/>
      <c r="BU138" s="111"/>
      <c r="BV138" s="111"/>
      <c r="BW138" s="111"/>
      <c r="BX138" s="111"/>
      <c r="BY138" s="111"/>
      <c r="BZ138" s="111"/>
      <c r="CA138" s="111"/>
      <c r="CB138" s="111"/>
      <c r="CC138" s="111"/>
      <c r="CD138" s="111"/>
      <c r="CE138" s="111"/>
      <c r="CF138" s="111"/>
      <c r="CG138" s="111"/>
      <c r="CH138" s="111"/>
      <c r="CI138" s="111"/>
      <c r="CJ138" s="111"/>
      <c r="CK138" s="111"/>
      <c r="CL138" s="111"/>
      <c r="CM138" s="111"/>
      <c r="CN138" s="111"/>
      <c r="CO138" s="111"/>
      <c r="CP138" s="111"/>
      <c r="CQ138" s="111"/>
      <c r="CR138" s="111"/>
      <c r="CS138" s="111"/>
      <c r="CT138" s="111"/>
      <c r="CU138" s="111"/>
      <c r="CV138" s="111"/>
      <c r="CW138" s="111"/>
      <c r="CX138" s="111"/>
      <c r="CY138" s="111"/>
      <c r="CZ138" s="111"/>
      <c r="DA138" s="111"/>
    </row>
    <row r="139" spans="2:105">
      <c r="B139" s="62"/>
      <c r="C139" s="229"/>
      <c r="D139" s="72"/>
      <c r="E139" s="63"/>
      <c r="F139" s="83"/>
      <c r="G139" s="64"/>
      <c r="H139" s="67"/>
      <c r="I139" s="62"/>
      <c r="J139" s="110"/>
      <c r="AQ139" s="111"/>
      <c r="AR139" s="111"/>
      <c r="AS139" s="111"/>
      <c r="AT139" s="111"/>
      <c r="AU139" s="111"/>
      <c r="AV139" s="111"/>
      <c r="AW139" s="111"/>
      <c r="AX139" s="111"/>
      <c r="AY139" s="111"/>
      <c r="AZ139" s="111"/>
      <c r="BA139" s="111"/>
      <c r="BB139" s="111"/>
      <c r="BC139" s="111"/>
      <c r="BD139" s="111"/>
      <c r="BE139" s="111"/>
      <c r="BF139" s="111"/>
      <c r="BG139" s="111"/>
      <c r="BH139" s="111"/>
      <c r="BI139" s="111"/>
      <c r="BJ139" s="111"/>
      <c r="BK139" s="111"/>
      <c r="BL139" s="111"/>
      <c r="BM139" s="111"/>
      <c r="BN139" s="111"/>
      <c r="BO139" s="111"/>
      <c r="BP139" s="111"/>
      <c r="BQ139" s="111"/>
      <c r="BR139" s="111"/>
      <c r="BS139" s="111"/>
      <c r="BT139" s="111"/>
      <c r="BU139" s="111"/>
      <c r="BV139" s="111"/>
      <c r="BW139" s="111"/>
      <c r="BX139" s="111"/>
      <c r="BY139" s="111"/>
      <c r="BZ139" s="111"/>
      <c r="CA139" s="111"/>
      <c r="CB139" s="111"/>
      <c r="CC139" s="111"/>
      <c r="CD139" s="111"/>
      <c r="CE139" s="111"/>
      <c r="CF139" s="111"/>
      <c r="CG139" s="111"/>
      <c r="CH139" s="111"/>
      <c r="CI139" s="111"/>
      <c r="CJ139" s="111"/>
      <c r="CK139" s="111"/>
      <c r="CL139" s="111"/>
      <c r="CM139" s="111"/>
      <c r="CN139" s="111"/>
      <c r="CO139" s="111"/>
      <c r="CP139" s="111"/>
      <c r="CQ139" s="111"/>
      <c r="CR139" s="111"/>
      <c r="CS139" s="111"/>
      <c r="CT139" s="111"/>
      <c r="CU139" s="111"/>
      <c r="CV139" s="111"/>
      <c r="CW139" s="111"/>
      <c r="CX139" s="111"/>
      <c r="CY139" s="111"/>
      <c r="CZ139" s="111"/>
      <c r="DA139" s="111"/>
    </row>
    <row r="140" spans="2:105">
      <c r="B140" s="62"/>
      <c r="C140" s="229"/>
      <c r="D140" s="72"/>
      <c r="E140" s="63"/>
      <c r="F140" s="83"/>
      <c r="G140" s="64"/>
      <c r="H140" s="67"/>
      <c r="I140" s="62"/>
      <c r="J140" s="110"/>
      <c r="AQ140" s="111"/>
      <c r="AR140" s="111"/>
      <c r="AS140" s="111"/>
      <c r="AT140" s="111"/>
      <c r="AU140" s="111"/>
      <c r="AV140" s="111"/>
      <c r="AW140" s="111"/>
      <c r="AX140" s="111"/>
      <c r="AY140" s="111"/>
      <c r="AZ140" s="111"/>
      <c r="BA140" s="111"/>
      <c r="BB140" s="111"/>
      <c r="BC140" s="111"/>
      <c r="BD140" s="111"/>
      <c r="BE140" s="111"/>
      <c r="BF140" s="111"/>
      <c r="BG140" s="111"/>
      <c r="BH140" s="111"/>
      <c r="BI140" s="111"/>
      <c r="BJ140" s="111"/>
      <c r="BK140" s="111"/>
      <c r="BL140" s="111"/>
      <c r="BM140" s="111"/>
      <c r="BN140" s="111"/>
      <c r="BO140" s="111"/>
      <c r="BP140" s="111"/>
      <c r="BQ140" s="111"/>
      <c r="BR140" s="111"/>
      <c r="BS140" s="111"/>
      <c r="BT140" s="111"/>
      <c r="BU140" s="111"/>
      <c r="BV140" s="111"/>
      <c r="BW140" s="111"/>
      <c r="BX140" s="111"/>
      <c r="BY140" s="111"/>
      <c r="BZ140" s="111"/>
      <c r="CA140" s="111"/>
      <c r="CB140" s="111"/>
      <c r="CC140" s="111"/>
      <c r="CD140" s="111"/>
      <c r="CE140" s="111"/>
      <c r="CF140" s="111"/>
      <c r="CG140" s="111"/>
      <c r="CH140" s="111"/>
      <c r="CI140" s="111"/>
      <c r="CJ140" s="111"/>
      <c r="CK140" s="111"/>
      <c r="CL140" s="111"/>
      <c r="CM140" s="111"/>
      <c r="CN140" s="111"/>
      <c r="CO140" s="111"/>
      <c r="CP140" s="111"/>
      <c r="CQ140" s="111"/>
      <c r="CR140" s="111"/>
      <c r="CS140" s="111"/>
      <c r="CT140" s="111"/>
      <c r="CU140" s="111"/>
      <c r="CV140" s="111"/>
      <c r="CW140" s="111"/>
      <c r="CX140" s="111"/>
      <c r="CY140" s="111"/>
      <c r="CZ140" s="111"/>
      <c r="DA140" s="111"/>
    </row>
    <row r="141" spans="2:105">
      <c r="B141" s="62"/>
      <c r="C141" s="229"/>
      <c r="D141" s="72"/>
      <c r="E141" s="63"/>
      <c r="F141" s="83"/>
      <c r="G141" s="64"/>
      <c r="H141" s="67"/>
      <c r="I141" s="62"/>
      <c r="J141" s="110"/>
      <c r="AQ141" s="111"/>
      <c r="AR141" s="111"/>
      <c r="AS141" s="111"/>
      <c r="AT141" s="111"/>
      <c r="AU141" s="111"/>
      <c r="AV141" s="111"/>
      <c r="AW141" s="111"/>
      <c r="AX141" s="111"/>
      <c r="AY141" s="111"/>
      <c r="AZ141" s="111"/>
      <c r="BA141" s="111"/>
      <c r="BB141" s="111"/>
      <c r="BC141" s="111"/>
      <c r="BD141" s="111"/>
      <c r="BE141" s="111"/>
      <c r="BF141" s="111"/>
      <c r="BG141" s="111"/>
      <c r="BH141" s="111"/>
      <c r="BI141" s="111"/>
      <c r="BJ141" s="111"/>
      <c r="BK141" s="111"/>
      <c r="BL141" s="111"/>
      <c r="BM141" s="111"/>
      <c r="BN141" s="111"/>
      <c r="BO141" s="111"/>
      <c r="BP141" s="111"/>
      <c r="BQ141" s="111"/>
      <c r="BR141" s="111"/>
      <c r="BS141" s="111"/>
      <c r="BT141" s="111"/>
      <c r="BU141" s="111"/>
      <c r="BV141" s="111"/>
      <c r="BW141" s="111"/>
      <c r="BX141" s="111"/>
      <c r="BY141" s="111"/>
      <c r="BZ141" s="111"/>
      <c r="CA141" s="111"/>
      <c r="CB141" s="111"/>
      <c r="CC141" s="111"/>
      <c r="CD141" s="111"/>
      <c r="CE141" s="111"/>
      <c r="CF141" s="111"/>
      <c r="CG141" s="111"/>
      <c r="CH141" s="111"/>
      <c r="CI141" s="111"/>
      <c r="CJ141" s="111"/>
      <c r="CK141" s="111"/>
      <c r="CL141" s="111"/>
      <c r="CM141" s="111"/>
      <c r="CN141" s="111"/>
      <c r="CO141" s="111"/>
      <c r="CP141" s="111"/>
      <c r="CQ141" s="111"/>
      <c r="CR141" s="111"/>
      <c r="CS141" s="111"/>
      <c r="CT141" s="111"/>
      <c r="CU141" s="111"/>
      <c r="CV141" s="111"/>
      <c r="CW141" s="111"/>
      <c r="CX141" s="111"/>
      <c r="CY141" s="111"/>
      <c r="CZ141" s="111"/>
      <c r="DA141" s="111"/>
    </row>
    <row r="142" spans="2:105">
      <c r="B142" s="62"/>
      <c r="C142" s="229"/>
      <c r="D142" s="72"/>
      <c r="E142" s="63"/>
      <c r="F142" s="83"/>
      <c r="G142" s="64"/>
      <c r="H142" s="67"/>
      <c r="I142" s="62"/>
      <c r="J142" s="110"/>
      <c r="AQ142" s="111"/>
      <c r="AR142" s="111"/>
      <c r="AS142" s="111"/>
      <c r="AT142" s="111"/>
      <c r="AU142" s="111"/>
      <c r="AV142" s="111"/>
      <c r="AW142" s="111"/>
      <c r="AX142" s="111"/>
      <c r="AY142" s="111"/>
      <c r="AZ142" s="111"/>
      <c r="BA142" s="111"/>
      <c r="BB142" s="111"/>
      <c r="BC142" s="111"/>
      <c r="BD142" s="111"/>
      <c r="BE142" s="111"/>
      <c r="BF142" s="111"/>
      <c r="BG142" s="111"/>
      <c r="BH142" s="111"/>
      <c r="BI142" s="111"/>
      <c r="BJ142" s="111"/>
      <c r="BK142" s="111"/>
      <c r="BL142" s="111"/>
      <c r="BM142" s="111"/>
      <c r="BN142" s="111"/>
      <c r="BO142" s="111"/>
      <c r="BP142" s="111"/>
      <c r="BQ142" s="111"/>
      <c r="BR142" s="111"/>
      <c r="BS142" s="111"/>
      <c r="BT142" s="111"/>
      <c r="BU142" s="111"/>
      <c r="BV142" s="111"/>
      <c r="BW142" s="111"/>
      <c r="BX142" s="111"/>
      <c r="BY142" s="111"/>
      <c r="BZ142" s="111"/>
      <c r="CA142" s="111"/>
      <c r="CB142" s="111"/>
      <c r="CC142" s="111"/>
      <c r="CD142" s="111"/>
      <c r="CE142" s="111"/>
      <c r="CF142" s="111"/>
      <c r="CG142" s="111"/>
      <c r="CH142" s="111"/>
      <c r="CI142" s="111"/>
      <c r="CJ142" s="111"/>
      <c r="CK142" s="111"/>
      <c r="CL142" s="111"/>
      <c r="CM142" s="111"/>
      <c r="CN142" s="111"/>
      <c r="CO142" s="111"/>
      <c r="CP142" s="111"/>
      <c r="CQ142" s="111"/>
      <c r="CR142" s="111"/>
      <c r="CS142" s="111"/>
      <c r="CT142" s="111"/>
      <c r="CU142" s="111"/>
      <c r="CV142" s="111"/>
      <c r="CW142" s="111"/>
      <c r="CX142" s="111"/>
      <c r="CY142" s="111"/>
      <c r="CZ142" s="111"/>
      <c r="DA142" s="111"/>
    </row>
    <row r="143" spans="2:105">
      <c r="B143" s="62"/>
      <c r="C143" s="229"/>
      <c r="D143" s="72"/>
      <c r="E143" s="63"/>
      <c r="F143" s="83"/>
      <c r="G143" s="64"/>
      <c r="H143" s="67"/>
      <c r="I143" s="62"/>
      <c r="J143" s="110"/>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111"/>
      <c r="BY143" s="111"/>
      <c r="BZ143" s="111"/>
      <c r="CA143" s="111"/>
      <c r="CB143" s="111"/>
      <c r="CC143" s="111"/>
      <c r="CD143" s="111"/>
      <c r="CE143" s="111"/>
      <c r="CF143" s="111"/>
      <c r="CG143" s="111"/>
      <c r="CH143" s="111"/>
      <c r="CI143" s="111"/>
      <c r="CJ143" s="111"/>
      <c r="CK143" s="111"/>
      <c r="CL143" s="111"/>
      <c r="CM143" s="111"/>
      <c r="CN143" s="111"/>
      <c r="CO143" s="111"/>
      <c r="CP143" s="111"/>
      <c r="CQ143" s="111"/>
      <c r="CR143" s="111"/>
      <c r="CS143" s="111"/>
      <c r="CT143" s="111"/>
      <c r="CU143" s="111"/>
      <c r="CV143" s="111"/>
      <c r="CW143" s="111"/>
      <c r="CX143" s="111"/>
      <c r="CY143" s="111"/>
      <c r="CZ143" s="111"/>
      <c r="DA143" s="111"/>
    </row>
    <row r="144" spans="2:105">
      <c r="B144" s="62"/>
      <c r="C144" s="229"/>
      <c r="D144" s="72"/>
      <c r="E144" s="63"/>
      <c r="F144" s="83"/>
      <c r="G144" s="64"/>
      <c r="H144" s="67"/>
      <c r="I144" s="62"/>
      <c r="J144" s="110"/>
      <c r="AQ144" s="111"/>
      <c r="AR144" s="111"/>
      <c r="AS144" s="111"/>
      <c r="AT144" s="111"/>
      <c r="AU144" s="111"/>
      <c r="AV144" s="111"/>
      <c r="AW144" s="111"/>
      <c r="AX144" s="111"/>
      <c r="AY144" s="111"/>
      <c r="AZ144" s="111"/>
      <c r="BA144" s="111"/>
      <c r="BB144" s="111"/>
      <c r="BC144" s="111"/>
      <c r="BD144" s="111"/>
      <c r="BE144" s="111"/>
      <c r="BF144" s="111"/>
      <c r="BG144" s="111"/>
      <c r="BH144" s="111"/>
      <c r="BI144" s="111"/>
      <c r="BJ144" s="111"/>
      <c r="BK144" s="111"/>
      <c r="BL144" s="111"/>
      <c r="BM144" s="111"/>
      <c r="BN144" s="111"/>
      <c r="BO144" s="111"/>
      <c r="BP144" s="111"/>
      <c r="BQ144" s="111"/>
      <c r="BR144" s="111"/>
      <c r="BS144" s="111"/>
      <c r="BT144" s="111"/>
      <c r="BU144" s="111"/>
      <c r="BV144" s="111"/>
      <c r="BW144" s="111"/>
      <c r="BX144" s="111"/>
      <c r="BY144" s="111"/>
      <c r="BZ144" s="111"/>
      <c r="CA144" s="111"/>
      <c r="CB144" s="111"/>
      <c r="CC144" s="111"/>
      <c r="CD144" s="111"/>
      <c r="CE144" s="111"/>
      <c r="CF144" s="111"/>
      <c r="CG144" s="111"/>
      <c r="CH144" s="111"/>
      <c r="CI144" s="111"/>
      <c r="CJ144" s="111"/>
      <c r="CK144" s="111"/>
      <c r="CL144" s="111"/>
      <c r="CM144" s="111"/>
      <c r="CN144" s="111"/>
      <c r="CO144" s="111"/>
      <c r="CP144" s="111"/>
      <c r="CQ144" s="111"/>
      <c r="CR144" s="111"/>
      <c r="CS144" s="111"/>
      <c r="CT144" s="111"/>
      <c r="CU144" s="111"/>
      <c r="CV144" s="111"/>
      <c r="CW144" s="111"/>
      <c r="CX144" s="111"/>
      <c r="CY144" s="111"/>
      <c r="CZ144" s="111"/>
      <c r="DA144" s="111"/>
    </row>
    <row r="145" spans="2:105">
      <c r="B145" s="62"/>
      <c r="C145" s="229"/>
      <c r="D145" s="72"/>
      <c r="E145" s="63"/>
      <c r="F145" s="83"/>
      <c r="G145" s="64"/>
      <c r="H145" s="67"/>
      <c r="I145" s="62"/>
      <c r="J145" s="110"/>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BQ145" s="111"/>
      <c r="BR145" s="111"/>
      <c r="BS145" s="111"/>
      <c r="BT145" s="111"/>
      <c r="BU145" s="111"/>
      <c r="BV145" s="111"/>
      <c r="BW145" s="111"/>
      <c r="BX145" s="111"/>
      <c r="BY145" s="111"/>
      <c r="BZ145" s="111"/>
      <c r="CA145" s="111"/>
      <c r="CB145" s="111"/>
      <c r="CC145" s="111"/>
      <c r="CD145" s="111"/>
      <c r="CE145" s="111"/>
      <c r="CF145" s="111"/>
      <c r="CG145" s="111"/>
      <c r="CH145" s="111"/>
      <c r="CI145" s="111"/>
      <c r="CJ145" s="111"/>
      <c r="CK145" s="111"/>
      <c r="CL145" s="111"/>
      <c r="CM145" s="111"/>
      <c r="CN145" s="111"/>
      <c r="CO145" s="111"/>
      <c r="CP145" s="111"/>
      <c r="CQ145" s="111"/>
      <c r="CR145" s="111"/>
      <c r="CS145" s="111"/>
      <c r="CT145" s="111"/>
      <c r="CU145" s="111"/>
      <c r="CV145" s="111"/>
      <c r="CW145" s="111"/>
      <c r="CX145" s="111"/>
      <c r="CY145" s="111"/>
      <c r="CZ145" s="111"/>
      <c r="DA145" s="111"/>
    </row>
    <row r="146" spans="2:105">
      <c r="B146" s="62"/>
      <c r="C146" s="229"/>
      <c r="D146" s="72"/>
      <c r="E146" s="63"/>
      <c r="F146" s="83"/>
      <c r="G146" s="64"/>
      <c r="H146" s="67"/>
      <c r="I146" s="62"/>
      <c r="J146" s="110"/>
      <c r="AQ146" s="111"/>
      <c r="AR146" s="111"/>
      <c r="AS146" s="111"/>
      <c r="AT146" s="111"/>
      <c r="AU146" s="111"/>
      <c r="AV146" s="111"/>
      <c r="AW146" s="111"/>
      <c r="AX146" s="111"/>
      <c r="AY146" s="111"/>
      <c r="AZ146" s="111"/>
      <c r="BA146" s="111"/>
      <c r="BB146" s="111"/>
      <c r="BC146" s="111"/>
      <c r="BD146" s="111"/>
      <c r="BE146" s="111"/>
      <c r="BF146" s="111"/>
      <c r="BG146" s="111"/>
      <c r="BH146" s="111"/>
      <c r="BI146" s="111"/>
      <c r="BJ146" s="111"/>
      <c r="BK146" s="111"/>
      <c r="BL146" s="111"/>
      <c r="BM146" s="111"/>
      <c r="BN146" s="111"/>
      <c r="BO146" s="111"/>
      <c r="BP146" s="111"/>
      <c r="BQ146" s="111"/>
      <c r="BR146" s="111"/>
      <c r="BS146" s="111"/>
      <c r="BT146" s="111"/>
      <c r="BU146" s="111"/>
      <c r="BV146" s="111"/>
      <c r="BW146" s="111"/>
      <c r="BX146" s="111"/>
      <c r="BY146" s="111"/>
      <c r="BZ146" s="111"/>
      <c r="CA146" s="111"/>
      <c r="CB146" s="111"/>
      <c r="CC146" s="111"/>
      <c r="CD146" s="111"/>
      <c r="CE146" s="111"/>
      <c r="CF146" s="111"/>
      <c r="CG146" s="111"/>
      <c r="CH146" s="111"/>
      <c r="CI146" s="111"/>
      <c r="CJ146" s="111"/>
      <c r="CK146" s="111"/>
      <c r="CL146" s="111"/>
      <c r="CM146" s="111"/>
      <c r="CN146" s="111"/>
      <c r="CO146" s="111"/>
      <c r="CP146" s="111"/>
      <c r="CQ146" s="111"/>
      <c r="CR146" s="111"/>
      <c r="CS146" s="111"/>
      <c r="CT146" s="111"/>
      <c r="CU146" s="111"/>
      <c r="CV146" s="111"/>
      <c r="CW146" s="111"/>
      <c r="CX146" s="111"/>
      <c r="CY146" s="111"/>
      <c r="CZ146" s="111"/>
      <c r="DA146" s="111"/>
    </row>
    <row r="147" spans="2:105">
      <c r="B147" s="62"/>
      <c r="C147" s="229"/>
      <c r="D147" s="72"/>
      <c r="E147" s="63"/>
      <c r="F147" s="83"/>
      <c r="G147" s="64"/>
      <c r="H147" s="67"/>
      <c r="I147" s="62"/>
      <c r="J147" s="110"/>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1"/>
      <c r="BW147" s="111"/>
      <c r="BX147" s="111"/>
      <c r="BY147" s="111"/>
      <c r="BZ147" s="111"/>
      <c r="CA147" s="111"/>
      <c r="CB147" s="111"/>
      <c r="CC147" s="111"/>
      <c r="CD147" s="111"/>
      <c r="CE147" s="111"/>
      <c r="CF147" s="111"/>
      <c r="CG147" s="111"/>
      <c r="CH147" s="111"/>
      <c r="CI147" s="111"/>
      <c r="CJ147" s="111"/>
      <c r="CK147" s="111"/>
      <c r="CL147" s="111"/>
      <c r="CM147" s="111"/>
      <c r="CN147" s="111"/>
      <c r="CO147" s="111"/>
      <c r="CP147" s="111"/>
      <c r="CQ147" s="111"/>
      <c r="CR147" s="111"/>
      <c r="CS147" s="111"/>
      <c r="CT147" s="111"/>
      <c r="CU147" s="111"/>
      <c r="CV147" s="111"/>
      <c r="CW147" s="111"/>
      <c r="CX147" s="111"/>
      <c r="CY147" s="111"/>
      <c r="CZ147" s="111"/>
      <c r="DA147" s="111"/>
    </row>
    <row r="148" spans="2:105">
      <c r="B148" s="62"/>
      <c r="C148" s="229"/>
      <c r="D148" s="72"/>
      <c r="E148" s="63"/>
      <c r="F148" s="83"/>
      <c r="G148" s="64"/>
      <c r="H148" s="67"/>
      <c r="I148" s="62"/>
      <c r="J148" s="110"/>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c r="BR148" s="111"/>
      <c r="BS148" s="111"/>
      <c r="BT148" s="111"/>
      <c r="BU148" s="111"/>
      <c r="BV148" s="111"/>
      <c r="BW148" s="111"/>
      <c r="BX148" s="111"/>
      <c r="BY148" s="111"/>
      <c r="BZ148" s="111"/>
      <c r="CA148" s="111"/>
      <c r="CB148" s="111"/>
      <c r="CC148" s="111"/>
      <c r="CD148" s="111"/>
      <c r="CE148" s="111"/>
      <c r="CF148" s="111"/>
      <c r="CG148" s="111"/>
      <c r="CH148" s="111"/>
      <c r="CI148" s="111"/>
      <c r="CJ148" s="111"/>
      <c r="CK148" s="111"/>
      <c r="CL148" s="111"/>
      <c r="CM148" s="111"/>
      <c r="CN148" s="111"/>
      <c r="CO148" s="111"/>
      <c r="CP148" s="111"/>
      <c r="CQ148" s="111"/>
      <c r="CR148" s="111"/>
      <c r="CS148" s="111"/>
      <c r="CT148" s="111"/>
      <c r="CU148" s="111"/>
      <c r="CV148" s="111"/>
      <c r="CW148" s="111"/>
      <c r="CX148" s="111"/>
      <c r="CY148" s="111"/>
      <c r="CZ148" s="111"/>
      <c r="DA148" s="111"/>
    </row>
    <row r="149" spans="2:105">
      <c r="B149" s="62"/>
      <c r="C149" s="229"/>
      <c r="D149" s="72"/>
      <c r="E149" s="63"/>
      <c r="F149" s="83"/>
      <c r="G149" s="64"/>
      <c r="H149" s="67"/>
      <c r="I149" s="62"/>
      <c r="J149" s="110"/>
      <c r="AQ149" s="111"/>
      <c r="AR149" s="111"/>
      <c r="AS149" s="111"/>
      <c r="AT149" s="111"/>
      <c r="AU149" s="111"/>
      <c r="AV149" s="111"/>
      <c r="AW149" s="111"/>
      <c r="AX149" s="111"/>
      <c r="AY149" s="111"/>
      <c r="AZ149" s="111"/>
      <c r="BA149" s="111"/>
      <c r="BB149" s="111"/>
      <c r="BC149" s="111"/>
      <c r="BD149" s="111"/>
      <c r="BE149" s="111"/>
      <c r="BF149" s="111"/>
      <c r="BG149" s="111"/>
      <c r="BH149" s="111"/>
      <c r="BI149" s="111"/>
      <c r="BJ149" s="111"/>
      <c r="BK149" s="111"/>
      <c r="BL149" s="111"/>
      <c r="BM149" s="111"/>
      <c r="BN149" s="111"/>
      <c r="BO149" s="111"/>
      <c r="BP149" s="111"/>
      <c r="BQ149" s="111"/>
      <c r="BR149" s="111"/>
      <c r="BS149" s="111"/>
      <c r="BT149" s="111"/>
      <c r="BU149" s="111"/>
      <c r="BV149" s="111"/>
      <c r="BW149" s="111"/>
      <c r="BX149" s="111"/>
      <c r="BY149" s="111"/>
      <c r="BZ149" s="111"/>
      <c r="CA149" s="111"/>
      <c r="CB149" s="111"/>
      <c r="CC149" s="111"/>
      <c r="CD149" s="111"/>
      <c r="CE149" s="111"/>
      <c r="CF149" s="111"/>
      <c r="CG149" s="111"/>
      <c r="CH149" s="111"/>
      <c r="CI149" s="111"/>
      <c r="CJ149" s="111"/>
      <c r="CK149" s="111"/>
      <c r="CL149" s="111"/>
      <c r="CM149" s="111"/>
      <c r="CN149" s="111"/>
      <c r="CO149" s="111"/>
      <c r="CP149" s="111"/>
      <c r="CQ149" s="111"/>
      <c r="CR149" s="111"/>
      <c r="CS149" s="111"/>
      <c r="CT149" s="111"/>
      <c r="CU149" s="111"/>
      <c r="CV149" s="111"/>
      <c r="CW149" s="111"/>
      <c r="CX149" s="111"/>
      <c r="CY149" s="111"/>
      <c r="CZ149" s="111"/>
      <c r="DA149" s="111"/>
    </row>
    <row r="150" spans="2:105">
      <c r="B150" s="62"/>
      <c r="C150" s="229"/>
      <c r="D150" s="72"/>
      <c r="E150" s="63"/>
      <c r="F150" s="83"/>
      <c r="G150" s="64"/>
      <c r="H150" s="67"/>
      <c r="I150" s="62"/>
      <c r="J150" s="110"/>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c r="BY150" s="111"/>
      <c r="BZ150" s="111"/>
      <c r="CA150" s="111"/>
      <c r="CB150" s="111"/>
      <c r="CC150" s="111"/>
      <c r="CD150" s="111"/>
      <c r="CE150" s="111"/>
      <c r="CF150" s="111"/>
      <c r="CG150" s="111"/>
      <c r="CH150" s="111"/>
      <c r="CI150" s="111"/>
      <c r="CJ150" s="111"/>
      <c r="CK150" s="111"/>
      <c r="CL150" s="111"/>
      <c r="CM150" s="111"/>
      <c r="CN150" s="111"/>
      <c r="CO150" s="111"/>
      <c r="CP150" s="111"/>
      <c r="CQ150" s="111"/>
      <c r="CR150" s="111"/>
      <c r="CS150" s="111"/>
      <c r="CT150" s="111"/>
      <c r="CU150" s="111"/>
      <c r="CV150" s="111"/>
      <c r="CW150" s="111"/>
      <c r="CX150" s="111"/>
      <c r="CY150" s="111"/>
      <c r="CZ150" s="111"/>
      <c r="DA150" s="111"/>
    </row>
    <row r="151" spans="2:105">
      <c r="B151" s="62"/>
      <c r="C151" s="229"/>
      <c r="D151" s="72"/>
      <c r="E151" s="63"/>
      <c r="F151" s="83"/>
      <c r="G151" s="64"/>
      <c r="H151" s="67"/>
      <c r="I151" s="62"/>
      <c r="J151" s="110"/>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c r="BY151" s="111"/>
      <c r="BZ151" s="111"/>
      <c r="CA151" s="111"/>
      <c r="CB151" s="111"/>
      <c r="CC151" s="111"/>
      <c r="CD151" s="111"/>
      <c r="CE151" s="111"/>
      <c r="CF151" s="111"/>
      <c r="CG151" s="111"/>
      <c r="CH151" s="111"/>
      <c r="CI151" s="111"/>
      <c r="CJ151" s="111"/>
      <c r="CK151" s="111"/>
      <c r="CL151" s="111"/>
      <c r="CM151" s="111"/>
      <c r="CN151" s="111"/>
      <c r="CO151" s="111"/>
      <c r="CP151" s="111"/>
      <c r="CQ151" s="111"/>
      <c r="CR151" s="111"/>
      <c r="CS151" s="111"/>
      <c r="CT151" s="111"/>
      <c r="CU151" s="111"/>
      <c r="CV151" s="111"/>
      <c r="CW151" s="111"/>
      <c r="CX151" s="111"/>
      <c r="CY151" s="111"/>
      <c r="CZ151" s="111"/>
      <c r="DA151" s="111"/>
    </row>
    <row r="152" spans="2:105">
      <c r="B152" s="62"/>
      <c r="C152" s="229"/>
      <c r="D152" s="72"/>
      <c r="E152" s="63"/>
      <c r="F152" s="83"/>
      <c r="G152" s="64"/>
      <c r="H152" s="67"/>
      <c r="I152" s="62"/>
      <c r="J152" s="110"/>
      <c r="AQ152" s="111"/>
      <c r="AR152" s="111"/>
      <c r="AS152" s="111"/>
      <c r="AT152" s="111"/>
      <c r="AU152" s="111"/>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111"/>
      <c r="BQ152" s="111"/>
      <c r="BR152" s="111"/>
      <c r="BS152" s="111"/>
      <c r="BT152" s="111"/>
      <c r="BU152" s="111"/>
      <c r="BV152" s="111"/>
      <c r="BW152" s="111"/>
      <c r="BX152" s="111"/>
      <c r="BY152" s="111"/>
      <c r="BZ152" s="111"/>
      <c r="CA152" s="111"/>
      <c r="CB152" s="111"/>
      <c r="CC152" s="111"/>
      <c r="CD152" s="111"/>
      <c r="CE152" s="111"/>
      <c r="CF152" s="111"/>
      <c r="CG152" s="111"/>
      <c r="CH152" s="111"/>
      <c r="CI152" s="111"/>
      <c r="CJ152" s="111"/>
      <c r="CK152" s="111"/>
      <c r="CL152" s="111"/>
      <c r="CM152" s="111"/>
      <c r="CN152" s="111"/>
      <c r="CO152" s="111"/>
      <c r="CP152" s="111"/>
      <c r="CQ152" s="111"/>
      <c r="CR152" s="111"/>
      <c r="CS152" s="111"/>
      <c r="CT152" s="111"/>
      <c r="CU152" s="111"/>
      <c r="CV152" s="111"/>
      <c r="CW152" s="111"/>
      <c r="CX152" s="111"/>
      <c r="CY152" s="111"/>
      <c r="CZ152" s="111"/>
      <c r="DA152" s="111"/>
    </row>
    <row r="153" spans="2:105">
      <c r="B153" s="62"/>
      <c r="C153" s="229"/>
      <c r="D153" s="72"/>
      <c r="E153" s="63"/>
      <c r="F153" s="83"/>
      <c r="G153" s="64"/>
      <c r="H153" s="67"/>
      <c r="I153" s="62"/>
      <c r="J153" s="110"/>
      <c r="AQ153" s="111"/>
      <c r="AR153" s="111"/>
      <c r="AS153" s="111"/>
      <c r="AT153" s="111"/>
      <c r="AU153" s="111"/>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111"/>
      <c r="BQ153" s="111"/>
      <c r="BR153" s="111"/>
      <c r="BS153" s="111"/>
      <c r="BT153" s="111"/>
      <c r="BU153" s="111"/>
      <c r="BV153" s="111"/>
      <c r="BW153" s="111"/>
      <c r="BX153" s="111"/>
      <c r="BY153" s="111"/>
      <c r="BZ153" s="111"/>
      <c r="CA153" s="111"/>
      <c r="CB153" s="111"/>
      <c r="CC153" s="111"/>
      <c r="CD153" s="111"/>
      <c r="CE153" s="111"/>
      <c r="CF153" s="111"/>
      <c r="CG153" s="111"/>
      <c r="CH153" s="111"/>
      <c r="CI153" s="111"/>
      <c r="CJ153" s="111"/>
      <c r="CK153" s="111"/>
      <c r="CL153" s="111"/>
      <c r="CM153" s="111"/>
      <c r="CN153" s="111"/>
      <c r="CO153" s="111"/>
      <c r="CP153" s="111"/>
      <c r="CQ153" s="111"/>
      <c r="CR153" s="111"/>
      <c r="CS153" s="111"/>
      <c r="CT153" s="111"/>
      <c r="CU153" s="111"/>
      <c r="CV153" s="111"/>
      <c r="CW153" s="111"/>
      <c r="CX153" s="111"/>
      <c r="CY153" s="111"/>
      <c r="CZ153" s="111"/>
      <c r="DA153" s="111"/>
    </row>
    <row r="154" spans="2:105">
      <c r="B154" s="62"/>
      <c r="C154" s="229"/>
      <c r="D154" s="72"/>
      <c r="E154" s="63"/>
      <c r="F154" s="83"/>
      <c r="G154" s="64"/>
      <c r="H154" s="67"/>
      <c r="I154" s="62"/>
      <c r="J154" s="110"/>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1"/>
      <c r="BR154" s="111"/>
      <c r="BS154" s="111"/>
      <c r="BT154" s="111"/>
      <c r="BU154" s="111"/>
      <c r="BV154" s="111"/>
      <c r="BW154" s="111"/>
      <c r="BX154" s="111"/>
      <c r="BY154" s="111"/>
      <c r="BZ154" s="111"/>
      <c r="CA154" s="111"/>
      <c r="CB154" s="111"/>
      <c r="CC154" s="111"/>
      <c r="CD154" s="111"/>
      <c r="CE154" s="111"/>
      <c r="CF154" s="111"/>
      <c r="CG154" s="111"/>
      <c r="CH154" s="111"/>
      <c r="CI154" s="111"/>
      <c r="CJ154" s="111"/>
      <c r="CK154" s="111"/>
      <c r="CL154" s="111"/>
      <c r="CM154" s="111"/>
      <c r="CN154" s="111"/>
      <c r="CO154" s="111"/>
      <c r="CP154" s="111"/>
      <c r="CQ154" s="111"/>
      <c r="CR154" s="111"/>
      <c r="CS154" s="111"/>
      <c r="CT154" s="111"/>
      <c r="CU154" s="111"/>
      <c r="CV154" s="111"/>
      <c r="CW154" s="111"/>
      <c r="CX154" s="111"/>
      <c r="CY154" s="111"/>
      <c r="CZ154" s="111"/>
      <c r="DA154" s="111"/>
    </row>
    <row r="155" spans="2:105">
      <c r="B155" s="62"/>
      <c r="C155" s="229"/>
      <c r="D155" s="72"/>
      <c r="E155" s="63"/>
      <c r="F155" s="83"/>
      <c r="G155" s="64"/>
      <c r="H155" s="67"/>
      <c r="I155" s="62"/>
      <c r="J155" s="110"/>
      <c r="AQ155" s="111"/>
      <c r="AR155" s="111"/>
      <c r="AS155" s="111"/>
      <c r="AT155" s="111"/>
      <c r="AU155" s="111"/>
      <c r="AV155" s="111"/>
      <c r="AW155" s="111"/>
      <c r="AX155" s="111"/>
      <c r="AY155" s="111"/>
      <c r="AZ155" s="111"/>
      <c r="BA155" s="111"/>
      <c r="BB155" s="111"/>
      <c r="BC155" s="111"/>
      <c r="BD155" s="111"/>
      <c r="BE155" s="111"/>
      <c r="BF155" s="111"/>
      <c r="BG155" s="111"/>
      <c r="BH155" s="111"/>
      <c r="BI155" s="111"/>
      <c r="BJ155" s="111"/>
      <c r="BK155" s="111"/>
      <c r="BL155" s="111"/>
      <c r="BM155" s="111"/>
      <c r="BN155" s="111"/>
      <c r="BO155" s="111"/>
      <c r="BP155" s="111"/>
      <c r="BQ155" s="111"/>
      <c r="BR155" s="111"/>
      <c r="BS155" s="111"/>
      <c r="BT155" s="111"/>
      <c r="BU155" s="111"/>
      <c r="BV155" s="111"/>
      <c r="BW155" s="111"/>
      <c r="BX155" s="111"/>
      <c r="BY155" s="111"/>
      <c r="BZ155" s="111"/>
      <c r="CA155" s="111"/>
      <c r="CB155" s="111"/>
      <c r="CC155" s="111"/>
      <c r="CD155" s="111"/>
      <c r="CE155" s="111"/>
      <c r="CF155" s="111"/>
      <c r="CG155" s="111"/>
      <c r="CH155" s="111"/>
      <c r="CI155" s="111"/>
      <c r="CJ155" s="111"/>
      <c r="CK155" s="111"/>
      <c r="CL155" s="111"/>
      <c r="CM155" s="111"/>
      <c r="CN155" s="111"/>
      <c r="CO155" s="111"/>
      <c r="CP155" s="111"/>
      <c r="CQ155" s="111"/>
      <c r="CR155" s="111"/>
      <c r="CS155" s="111"/>
      <c r="CT155" s="111"/>
      <c r="CU155" s="111"/>
      <c r="CV155" s="111"/>
      <c r="CW155" s="111"/>
      <c r="CX155" s="111"/>
      <c r="CY155" s="111"/>
      <c r="CZ155" s="111"/>
      <c r="DA155" s="111"/>
    </row>
    <row r="156" spans="2:105">
      <c r="B156" s="62"/>
      <c r="C156" s="229"/>
      <c r="D156" s="72"/>
      <c r="E156" s="63"/>
      <c r="F156" s="83"/>
      <c r="G156" s="64"/>
      <c r="H156" s="67"/>
      <c r="I156" s="62"/>
      <c r="J156" s="110"/>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BS156" s="111"/>
      <c r="BT156" s="111"/>
      <c r="BU156" s="111"/>
      <c r="BV156" s="111"/>
      <c r="BW156" s="111"/>
      <c r="BX156" s="111"/>
      <c r="BY156" s="111"/>
      <c r="BZ156" s="111"/>
      <c r="CA156" s="111"/>
      <c r="CB156" s="111"/>
      <c r="CC156" s="111"/>
      <c r="CD156" s="111"/>
      <c r="CE156" s="111"/>
      <c r="CF156" s="111"/>
      <c r="CG156" s="111"/>
      <c r="CH156" s="111"/>
      <c r="CI156" s="111"/>
      <c r="CJ156" s="111"/>
      <c r="CK156" s="111"/>
      <c r="CL156" s="111"/>
      <c r="CM156" s="111"/>
      <c r="CN156" s="111"/>
      <c r="CO156" s="111"/>
      <c r="CP156" s="111"/>
      <c r="CQ156" s="111"/>
      <c r="CR156" s="111"/>
      <c r="CS156" s="111"/>
      <c r="CT156" s="111"/>
      <c r="CU156" s="111"/>
      <c r="CV156" s="111"/>
      <c r="CW156" s="111"/>
      <c r="CX156" s="111"/>
      <c r="CY156" s="111"/>
      <c r="CZ156" s="111"/>
      <c r="DA156" s="111"/>
    </row>
    <row r="157" spans="2:105">
      <c r="B157" s="62"/>
      <c r="C157" s="229"/>
      <c r="D157" s="72"/>
      <c r="E157" s="63"/>
      <c r="F157" s="83"/>
      <c r="G157" s="64"/>
      <c r="H157" s="67"/>
      <c r="I157" s="62"/>
      <c r="J157" s="110"/>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c r="BN157" s="111"/>
      <c r="BO157" s="111"/>
      <c r="BP157" s="111"/>
      <c r="BQ157" s="111"/>
      <c r="BR157" s="111"/>
      <c r="BS157" s="111"/>
      <c r="BT157" s="111"/>
      <c r="BU157" s="111"/>
      <c r="BV157" s="111"/>
      <c r="BW157" s="111"/>
      <c r="BX157" s="111"/>
      <c r="BY157" s="111"/>
      <c r="BZ157" s="111"/>
      <c r="CA157" s="111"/>
      <c r="CB157" s="111"/>
      <c r="CC157" s="111"/>
      <c r="CD157" s="111"/>
      <c r="CE157" s="111"/>
      <c r="CF157" s="111"/>
      <c r="CG157" s="111"/>
      <c r="CH157" s="111"/>
      <c r="CI157" s="111"/>
      <c r="CJ157" s="111"/>
      <c r="CK157" s="111"/>
      <c r="CL157" s="111"/>
      <c r="CM157" s="111"/>
      <c r="CN157" s="111"/>
      <c r="CO157" s="111"/>
      <c r="CP157" s="111"/>
      <c r="CQ157" s="111"/>
      <c r="CR157" s="111"/>
      <c r="CS157" s="111"/>
      <c r="CT157" s="111"/>
      <c r="CU157" s="111"/>
      <c r="CV157" s="111"/>
      <c r="CW157" s="111"/>
      <c r="CX157" s="111"/>
      <c r="CY157" s="111"/>
      <c r="CZ157" s="111"/>
      <c r="DA157" s="111"/>
    </row>
    <row r="158" spans="2:105">
      <c r="B158" s="62"/>
      <c r="C158" s="229"/>
      <c r="D158" s="72"/>
      <c r="E158" s="63"/>
      <c r="F158" s="83"/>
      <c r="G158" s="64"/>
      <c r="H158" s="67"/>
      <c r="I158" s="62"/>
      <c r="J158" s="110"/>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c r="BR158" s="111"/>
      <c r="BS158" s="111"/>
      <c r="BT158" s="111"/>
      <c r="BU158" s="111"/>
      <c r="BV158" s="111"/>
      <c r="BW158" s="111"/>
      <c r="BX158" s="111"/>
      <c r="BY158" s="111"/>
      <c r="BZ158" s="111"/>
      <c r="CA158" s="111"/>
      <c r="CB158" s="111"/>
      <c r="CC158" s="111"/>
      <c r="CD158" s="111"/>
      <c r="CE158" s="111"/>
      <c r="CF158" s="111"/>
      <c r="CG158" s="111"/>
      <c r="CH158" s="111"/>
      <c r="CI158" s="111"/>
      <c r="CJ158" s="111"/>
      <c r="CK158" s="111"/>
      <c r="CL158" s="111"/>
      <c r="CM158" s="111"/>
      <c r="CN158" s="111"/>
      <c r="CO158" s="111"/>
      <c r="CP158" s="111"/>
      <c r="CQ158" s="111"/>
      <c r="CR158" s="111"/>
      <c r="CS158" s="111"/>
      <c r="CT158" s="111"/>
      <c r="CU158" s="111"/>
      <c r="CV158" s="111"/>
      <c r="CW158" s="111"/>
      <c r="CX158" s="111"/>
      <c r="CY158" s="111"/>
      <c r="CZ158" s="111"/>
      <c r="DA158" s="111"/>
    </row>
    <row r="159" spans="2:105">
      <c r="B159" s="62"/>
      <c r="C159" s="229"/>
      <c r="D159" s="72"/>
      <c r="E159" s="63"/>
      <c r="F159" s="83"/>
      <c r="G159" s="64"/>
      <c r="H159" s="67"/>
      <c r="I159" s="62"/>
      <c r="J159" s="110"/>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111"/>
      <c r="BQ159" s="111"/>
      <c r="BR159" s="111"/>
      <c r="BS159" s="111"/>
      <c r="BT159" s="111"/>
      <c r="BU159" s="111"/>
      <c r="BV159" s="111"/>
      <c r="BW159" s="111"/>
      <c r="BX159" s="111"/>
      <c r="BY159" s="111"/>
      <c r="BZ159" s="111"/>
      <c r="CA159" s="111"/>
      <c r="CB159" s="111"/>
      <c r="CC159" s="111"/>
      <c r="CD159" s="111"/>
      <c r="CE159" s="111"/>
      <c r="CF159" s="111"/>
      <c r="CG159" s="111"/>
      <c r="CH159" s="111"/>
      <c r="CI159" s="111"/>
      <c r="CJ159" s="111"/>
      <c r="CK159" s="111"/>
      <c r="CL159" s="111"/>
      <c r="CM159" s="111"/>
      <c r="CN159" s="111"/>
      <c r="CO159" s="111"/>
      <c r="CP159" s="111"/>
      <c r="CQ159" s="111"/>
      <c r="CR159" s="111"/>
      <c r="CS159" s="111"/>
      <c r="CT159" s="111"/>
      <c r="CU159" s="111"/>
      <c r="CV159" s="111"/>
      <c r="CW159" s="111"/>
      <c r="CX159" s="111"/>
      <c r="CY159" s="111"/>
      <c r="CZ159" s="111"/>
      <c r="DA159" s="111"/>
    </row>
    <row r="160" spans="2:105">
      <c r="B160" s="62"/>
      <c r="C160" s="229"/>
      <c r="D160" s="72"/>
      <c r="E160" s="63"/>
      <c r="F160" s="83"/>
      <c r="G160" s="64"/>
      <c r="H160" s="67"/>
      <c r="I160" s="62"/>
      <c r="J160" s="110"/>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111"/>
      <c r="BQ160" s="111"/>
      <c r="BR160" s="111"/>
      <c r="BS160" s="111"/>
      <c r="BT160" s="111"/>
      <c r="BU160" s="111"/>
      <c r="BV160" s="111"/>
      <c r="BW160" s="111"/>
      <c r="BX160" s="111"/>
      <c r="BY160" s="111"/>
      <c r="BZ160" s="111"/>
      <c r="CA160" s="111"/>
      <c r="CB160" s="111"/>
      <c r="CC160" s="111"/>
      <c r="CD160" s="111"/>
      <c r="CE160" s="111"/>
      <c r="CF160" s="111"/>
      <c r="CG160" s="111"/>
      <c r="CH160" s="111"/>
      <c r="CI160" s="111"/>
      <c r="CJ160" s="111"/>
      <c r="CK160" s="111"/>
      <c r="CL160" s="111"/>
      <c r="CM160" s="111"/>
      <c r="CN160" s="111"/>
      <c r="CO160" s="111"/>
      <c r="CP160" s="111"/>
      <c r="CQ160" s="111"/>
      <c r="CR160" s="111"/>
      <c r="CS160" s="111"/>
      <c r="CT160" s="111"/>
      <c r="CU160" s="111"/>
      <c r="CV160" s="111"/>
      <c r="CW160" s="111"/>
      <c r="CX160" s="111"/>
      <c r="CY160" s="111"/>
      <c r="CZ160" s="111"/>
      <c r="DA160" s="111"/>
    </row>
    <row r="161" spans="1:105">
      <c r="B161" s="62"/>
      <c r="C161" s="229"/>
      <c r="D161" s="72"/>
      <c r="E161" s="63"/>
      <c r="F161" s="83"/>
      <c r="G161" s="64"/>
      <c r="H161" s="67"/>
      <c r="I161" s="62"/>
      <c r="J161" s="110"/>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111"/>
      <c r="BQ161" s="111"/>
      <c r="BR161" s="111"/>
      <c r="BS161" s="111"/>
      <c r="BT161" s="111"/>
      <c r="BU161" s="111"/>
      <c r="BV161" s="111"/>
      <c r="BW161" s="111"/>
      <c r="BX161" s="111"/>
      <c r="BY161" s="111"/>
      <c r="BZ161" s="111"/>
      <c r="CA161" s="111"/>
      <c r="CB161" s="111"/>
      <c r="CC161" s="111"/>
      <c r="CD161" s="111"/>
      <c r="CE161" s="111"/>
      <c r="CF161" s="111"/>
      <c r="CG161" s="111"/>
      <c r="CH161" s="111"/>
      <c r="CI161" s="111"/>
      <c r="CJ161" s="111"/>
      <c r="CK161" s="111"/>
      <c r="CL161" s="111"/>
      <c r="CM161" s="111"/>
      <c r="CN161" s="111"/>
      <c r="CO161" s="111"/>
      <c r="CP161" s="111"/>
      <c r="CQ161" s="111"/>
      <c r="CR161" s="111"/>
      <c r="CS161" s="111"/>
      <c r="CT161" s="111"/>
      <c r="CU161" s="111"/>
      <c r="CV161" s="111"/>
      <c r="CW161" s="111"/>
      <c r="CX161" s="111"/>
      <c r="CY161" s="111"/>
      <c r="CZ161" s="111"/>
      <c r="DA161" s="111"/>
    </row>
    <row r="162" spans="1:105">
      <c r="B162" s="62"/>
      <c r="C162" s="229"/>
      <c r="D162" s="72"/>
      <c r="E162" s="63"/>
      <c r="F162" s="83"/>
      <c r="G162" s="64"/>
      <c r="H162" s="67"/>
      <c r="I162" s="62"/>
      <c r="J162" s="110"/>
      <c r="AQ162" s="111"/>
      <c r="AR162" s="111"/>
      <c r="AS162" s="111"/>
      <c r="AT162" s="111"/>
      <c r="AU162" s="111"/>
      <c r="AV162" s="111"/>
      <c r="AW162" s="111"/>
      <c r="AX162" s="111"/>
      <c r="AY162" s="111"/>
      <c r="AZ162" s="111"/>
      <c r="BA162" s="111"/>
      <c r="BB162" s="111"/>
      <c r="BC162" s="111"/>
      <c r="BD162" s="111"/>
      <c r="BE162" s="111"/>
      <c r="BF162" s="111"/>
      <c r="BG162" s="111"/>
      <c r="BH162" s="111"/>
      <c r="BI162" s="111"/>
      <c r="BJ162" s="111"/>
      <c r="BK162" s="111"/>
      <c r="BL162" s="111"/>
      <c r="BM162" s="111"/>
      <c r="BN162" s="111"/>
      <c r="BO162" s="111"/>
      <c r="BP162" s="111"/>
      <c r="BQ162" s="111"/>
      <c r="BR162" s="111"/>
      <c r="BS162" s="111"/>
      <c r="BT162" s="111"/>
      <c r="BU162" s="111"/>
      <c r="BV162" s="111"/>
      <c r="BW162" s="111"/>
      <c r="BX162" s="111"/>
      <c r="BY162" s="111"/>
      <c r="BZ162" s="111"/>
      <c r="CA162" s="111"/>
      <c r="CB162" s="111"/>
      <c r="CC162" s="111"/>
      <c r="CD162" s="111"/>
      <c r="CE162" s="111"/>
      <c r="CF162" s="111"/>
      <c r="CG162" s="111"/>
      <c r="CH162" s="111"/>
      <c r="CI162" s="111"/>
      <c r="CJ162" s="111"/>
      <c r="CK162" s="111"/>
      <c r="CL162" s="111"/>
      <c r="CM162" s="111"/>
      <c r="CN162" s="111"/>
      <c r="CO162" s="111"/>
      <c r="CP162" s="111"/>
      <c r="CQ162" s="111"/>
      <c r="CR162" s="111"/>
      <c r="CS162" s="111"/>
      <c r="CT162" s="111"/>
      <c r="CU162" s="111"/>
      <c r="CV162" s="111"/>
      <c r="CW162" s="111"/>
      <c r="CX162" s="111"/>
      <c r="CY162" s="111"/>
      <c r="CZ162" s="111"/>
      <c r="DA162" s="111"/>
    </row>
    <row r="163" spans="1:105">
      <c r="B163" s="62"/>
      <c r="C163" s="229"/>
      <c r="D163" s="72"/>
      <c r="E163" s="63"/>
      <c r="F163" s="83"/>
      <c r="G163" s="64"/>
      <c r="H163" s="67"/>
      <c r="I163" s="62"/>
      <c r="J163" s="110"/>
      <c r="AQ163" s="111"/>
      <c r="AR163" s="111"/>
      <c r="AS163" s="111"/>
      <c r="AT163" s="111"/>
      <c r="AU163" s="111"/>
      <c r="AV163" s="111"/>
      <c r="AW163" s="111"/>
      <c r="AX163" s="111"/>
      <c r="AY163" s="111"/>
      <c r="AZ163" s="111"/>
      <c r="BA163" s="111"/>
      <c r="BB163" s="111"/>
      <c r="BC163" s="111"/>
      <c r="BD163" s="111"/>
      <c r="BE163" s="111"/>
      <c r="BF163" s="111"/>
      <c r="BG163" s="111"/>
      <c r="BH163" s="111"/>
      <c r="BI163" s="111"/>
      <c r="BJ163" s="111"/>
      <c r="BK163" s="111"/>
      <c r="BL163" s="111"/>
      <c r="BM163" s="111"/>
      <c r="BN163" s="111"/>
      <c r="BO163" s="111"/>
      <c r="BP163" s="111"/>
      <c r="BQ163" s="111"/>
      <c r="BR163" s="111"/>
      <c r="BS163" s="111"/>
      <c r="BT163" s="111"/>
      <c r="BU163" s="111"/>
      <c r="BV163" s="111"/>
      <c r="BW163" s="111"/>
      <c r="BX163" s="111"/>
      <c r="BY163" s="111"/>
      <c r="BZ163" s="111"/>
      <c r="CA163" s="111"/>
      <c r="CB163" s="111"/>
      <c r="CC163" s="111"/>
      <c r="CD163" s="111"/>
      <c r="CE163" s="111"/>
      <c r="CF163" s="111"/>
      <c r="CG163" s="111"/>
      <c r="CH163" s="111"/>
      <c r="CI163" s="111"/>
      <c r="CJ163" s="111"/>
      <c r="CK163" s="111"/>
      <c r="CL163" s="111"/>
      <c r="CM163" s="111"/>
      <c r="CN163" s="111"/>
      <c r="CO163" s="111"/>
      <c r="CP163" s="111"/>
      <c r="CQ163" s="111"/>
      <c r="CR163" s="111"/>
      <c r="CS163" s="111"/>
      <c r="CT163" s="111"/>
      <c r="CU163" s="111"/>
      <c r="CV163" s="111"/>
      <c r="CW163" s="111"/>
      <c r="CX163" s="111"/>
      <c r="CY163" s="111"/>
      <c r="CZ163" s="111"/>
      <c r="DA163" s="111"/>
    </row>
    <row r="164" spans="1:105">
      <c r="B164" s="62"/>
      <c r="C164" s="229"/>
      <c r="D164" s="72"/>
      <c r="E164" s="63"/>
      <c r="F164" s="83"/>
      <c r="G164" s="64"/>
      <c r="H164" s="67"/>
      <c r="I164" s="62"/>
      <c r="J164" s="110"/>
      <c r="AQ164" s="111"/>
      <c r="AR164" s="111"/>
      <c r="AS164" s="111"/>
      <c r="AT164" s="111"/>
      <c r="AU164" s="111"/>
      <c r="AV164" s="111"/>
      <c r="AW164" s="111"/>
      <c r="AX164" s="111"/>
      <c r="AY164" s="111"/>
      <c r="AZ164" s="111"/>
      <c r="BA164" s="111"/>
      <c r="BB164" s="111"/>
      <c r="BC164" s="111"/>
      <c r="BD164" s="111"/>
      <c r="BE164" s="111"/>
      <c r="BF164" s="111"/>
      <c r="BG164" s="111"/>
      <c r="BH164" s="111"/>
      <c r="BI164" s="111"/>
      <c r="BJ164" s="111"/>
      <c r="BK164" s="111"/>
      <c r="BL164" s="111"/>
      <c r="BM164" s="111"/>
      <c r="BN164" s="111"/>
      <c r="BO164" s="111"/>
      <c r="BP164" s="111"/>
      <c r="BQ164" s="111"/>
      <c r="BR164" s="111"/>
      <c r="BS164" s="111"/>
      <c r="BT164" s="111"/>
      <c r="BU164" s="111"/>
      <c r="BV164" s="111"/>
      <c r="BW164" s="111"/>
      <c r="BX164" s="111"/>
      <c r="BY164" s="111"/>
      <c r="BZ164" s="111"/>
      <c r="CA164" s="111"/>
      <c r="CB164" s="111"/>
      <c r="CC164" s="111"/>
      <c r="CD164" s="111"/>
      <c r="CE164" s="111"/>
      <c r="CF164" s="111"/>
      <c r="CG164" s="111"/>
      <c r="CH164" s="111"/>
      <c r="CI164" s="111"/>
      <c r="CJ164" s="111"/>
      <c r="CK164" s="111"/>
      <c r="CL164" s="111"/>
      <c r="CM164" s="111"/>
      <c r="CN164" s="111"/>
      <c r="CO164" s="111"/>
      <c r="CP164" s="111"/>
      <c r="CQ164" s="111"/>
      <c r="CR164" s="111"/>
      <c r="CS164" s="111"/>
      <c r="CT164" s="111"/>
      <c r="CU164" s="111"/>
      <c r="CV164" s="111"/>
      <c r="CW164" s="111"/>
      <c r="CX164" s="111"/>
      <c r="CY164" s="111"/>
      <c r="CZ164" s="111"/>
      <c r="DA164" s="111"/>
    </row>
    <row r="165" spans="1:105">
      <c r="B165" s="62"/>
      <c r="C165" s="229"/>
      <c r="D165" s="72"/>
      <c r="E165" s="63"/>
      <c r="F165" s="83"/>
      <c r="G165" s="64"/>
      <c r="H165" s="67"/>
      <c r="I165" s="62"/>
      <c r="J165" s="110"/>
      <c r="AQ165" s="111"/>
      <c r="AR165" s="111"/>
      <c r="AS165" s="111"/>
      <c r="AT165" s="111"/>
      <c r="AU165" s="111"/>
      <c r="AV165" s="111"/>
      <c r="AW165" s="111"/>
      <c r="AX165" s="111"/>
      <c r="AY165" s="111"/>
      <c r="AZ165" s="111"/>
      <c r="BA165" s="111"/>
      <c r="BB165" s="111"/>
      <c r="BC165" s="111"/>
      <c r="BD165" s="111"/>
      <c r="BE165" s="111"/>
      <c r="BF165" s="111"/>
      <c r="BG165" s="111"/>
      <c r="BH165" s="111"/>
      <c r="BI165" s="111"/>
      <c r="BJ165" s="111"/>
      <c r="BK165" s="111"/>
      <c r="BL165" s="111"/>
      <c r="BM165" s="111"/>
      <c r="BN165" s="111"/>
      <c r="BO165" s="111"/>
      <c r="BP165" s="111"/>
      <c r="BQ165" s="111"/>
      <c r="BR165" s="111"/>
      <c r="BS165" s="111"/>
      <c r="BT165" s="111"/>
      <c r="BU165" s="111"/>
      <c r="BV165" s="111"/>
      <c r="BW165" s="111"/>
      <c r="BX165" s="111"/>
      <c r="BY165" s="111"/>
      <c r="BZ165" s="111"/>
      <c r="CA165" s="111"/>
      <c r="CB165" s="111"/>
      <c r="CC165" s="111"/>
      <c r="CD165" s="111"/>
      <c r="CE165" s="111"/>
      <c r="CF165" s="111"/>
      <c r="CG165" s="111"/>
      <c r="CH165" s="111"/>
      <c r="CI165" s="111"/>
      <c r="CJ165" s="111"/>
      <c r="CK165" s="111"/>
      <c r="CL165" s="111"/>
      <c r="CM165" s="111"/>
      <c r="CN165" s="111"/>
      <c r="CO165" s="111"/>
      <c r="CP165" s="111"/>
      <c r="CQ165" s="111"/>
      <c r="CR165" s="111"/>
      <c r="CS165" s="111"/>
      <c r="CT165" s="111"/>
      <c r="CU165" s="111"/>
      <c r="CV165" s="111"/>
      <c r="CW165" s="111"/>
      <c r="CX165" s="111"/>
      <c r="CY165" s="111"/>
      <c r="CZ165" s="111"/>
      <c r="DA165" s="111"/>
    </row>
    <row r="166" spans="1:105">
      <c r="B166" s="62"/>
      <c r="C166" s="229"/>
      <c r="D166" s="72"/>
      <c r="E166" s="63"/>
      <c r="F166" s="83"/>
      <c r="G166" s="64"/>
      <c r="H166" s="67"/>
      <c r="I166" s="62"/>
      <c r="J166" s="110"/>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BZ166" s="111"/>
      <c r="CA166" s="111"/>
      <c r="CB166" s="111"/>
      <c r="CC166" s="111"/>
      <c r="CD166" s="111"/>
      <c r="CE166" s="111"/>
      <c r="CF166" s="111"/>
      <c r="CG166" s="111"/>
      <c r="CH166" s="111"/>
      <c r="CI166" s="111"/>
      <c r="CJ166" s="111"/>
      <c r="CK166" s="111"/>
      <c r="CL166" s="111"/>
      <c r="CM166" s="111"/>
      <c r="CN166" s="111"/>
      <c r="CO166" s="111"/>
      <c r="CP166" s="111"/>
      <c r="CQ166" s="111"/>
      <c r="CR166" s="111"/>
      <c r="CS166" s="111"/>
      <c r="CT166" s="111"/>
      <c r="CU166" s="111"/>
      <c r="CV166" s="111"/>
      <c r="CW166" s="111"/>
      <c r="CX166" s="111"/>
      <c r="CY166" s="111"/>
      <c r="CZ166" s="111"/>
      <c r="DA166" s="111"/>
    </row>
    <row r="167" spans="1:105">
      <c r="B167" s="62"/>
      <c r="C167" s="229"/>
      <c r="D167" s="72"/>
      <c r="E167" s="63"/>
      <c r="F167" s="83"/>
      <c r="G167" s="64"/>
      <c r="H167" s="67"/>
      <c r="I167" s="62"/>
      <c r="J167" s="110"/>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c r="CA167" s="111"/>
      <c r="CB167" s="111"/>
      <c r="CC167" s="111"/>
      <c r="CD167" s="111"/>
      <c r="CE167" s="111"/>
      <c r="CF167" s="111"/>
      <c r="CG167" s="111"/>
      <c r="CH167" s="111"/>
      <c r="CI167" s="111"/>
      <c r="CJ167" s="111"/>
      <c r="CK167" s="111"/>
      <c r="CL167" s="111"/>
      <c r="CM167" s="111"/>
      <c r="CN167" s="111"/>
      <c r="CO167" s="111"/>
      <c r="CP167" s="111"/>
      <c r="CQ167" s="111"/>
      <c r="CR167" s="111"/>
      <c r="CS167" s="111"/>
      <c r="CT167" s="111"/>
      <c r="CU167" s="111"/>
      <c r="CV167" s="111"/>
      <c r="CW167" s="111"/>
      <c r="CX167" s="111"/>
      <c r="CY167" s="111"/>
      <c r="CZ167" s="111"/>
      <c r="DA167" s="111"/>
    </row>
    <row r="168" spans="1:105">
      <c r="B168" s="62"/>
      <c r="C168" s="229"/>
      <c r="D168" s="72"/>
      <c r="E168" s="63"/>
      <c r="F168" s="83"/>
      <c r="G168" s="64"/>
      <c r="H168" s="67"/>
      <c r="I168" s="62"/>
      <c r="J168" s="110"/>
      <c r="AQ168" s="111"/>
      <c r="AR168" s="111"/>
      <c r="AS168" s="111"/>
      <c r="AT168" s="111"/>
      <c r="AU168" s="111"/>
      <c r="AV168" s="111"/>
      <c r="AW168" s="111"/>
      <c r="AX168" s="111"/>
      <c r="AY168" s="111"/>
      <c r="AZ168" s="111"/>
      <c r="BA168" s="111"/>
      <c r="BB168" s="111"/>
      <c r="BC168" s="111"/>
      <c r="BD168" s="111"/>
      <c r="BE168" s="111"/>
      <c r="BF168" s="111"/>
      <c r="BG168" s="111"/>
      <c r="BH168" s="111"/>
      <c r="BI168" s="111"/>
      <c r="BJ168" s="111"/>
      <c r="BK168" s="111"/>
      <c r="BL168" s="111"/>
      <c r="BM168" s="111"/>
      <c r="BN168" s="111"/>
      <c r="BO168" s="111"/>
      <c r="BP168" s="111"/>
      <c r="BQ168" s="111"/>
      <c r="BR168" s="111"/>
      <c r="BS168" s="111"/>
      <c r="BT168" s="111"/>
      <c r="BU168" s="111"/>
      <c r="BV168" s="111"/>
      <c r="BW168" s="111"/>
      <c r="BX168" s="111"/>
      <c r="BY168" s="111"/>
      <c r="BZ168" s="111"/>
      <c r="CA168" s="111"/>
      <c r="CB168" s="111"/>
      <c r="CC168" s="111"/>
      <c r="CD168" s="111"/>
      <c r="CE168" s="111"/>
      <c r="CF168" s="111"/>
      <c r="CG168" s="111"/>
      <c r="CH168" s="111"/>
      <c r="CI168" s="111"/>
      <c r="CJ168" s="111"/>
      <c r="CK168" s="111"/>
      <c r="CL168" s="111"/>
      <c r="CM168" s="111"/>
      <c r="CN168" s="111"/>
      <c r="CO168" s="111"/>
      <c r="CP168" s="111"/>
      <c r="CQ168" s="111"/>
      <c r="CR168" s="111"/>
      <c r="CS168" s="111"/>
      <c r="CT168" s="111"/>
      <c r="CU168" s="111"/>
      <c r="CV168" s="111"/>
      <c r="CW168" s="111"/>
      <c r="CX168" s="111"/>
      <c r="CY168" s="111"/>
      <c r="CZ168" s="111"/>
      <c r="DA168" s="111"/>
    </row>
    <row r="169" spans="1:105">
      <c r="B169" s="62"/>
      <c r="C169" s="229"/>
      <c r="D169" s="72"/>
      <c r="E169" s="63"/>
      <c r="F169" s="83"/>
      <c r="G169" s="64"/>
      <c r="H169" s="67"/>
      <c r="I169" s="62"/>
      <c r="J169" s="110"/>
      <c r="AQ169" s="111"/>
      <c r="AR169" s="111"/>
      <c r="AS169" s="111"/>
      <c r="AT169" s="111"/>
      <c r="AU169" s="111"/>
      <c r="AV169" s="111"/>
      <c r="AW169" s="111"/>
      <c r="AX169" s="111"/>
      <c r="AY169" s="111"/>
      <c r="AZ169" s="111"/>
      <c r="BA169" s="111"/>
      <c r="BB169" s="111"/>
      <c r="BC169" s="111"/>
      <c r="BD169" s="111"/>
      <c r="BE169" s="111"/>
      <c r="BF169" s="111"/>
      <c r="BG169" s="111"/>
      <c r="BH169" s="111"/>
      <c r="BI169" s="111"/>
      <c r="BJ169" s="111"/>
      <c r="BK169" s="111"/>
      <c r="BL169" s="111"/>
      <c r="BM169" s="111"/>
      <c r="BN169" s="111"/>
      <c r="BO169" s="111"/>
      <c r="BP169" s="111"/>
      <c r="BQ169" s="111"/>
      <c r="BR169" s="111"/>
      <c r="BS169" s="111"/>
      <c r="BT169" s="111"/>
      <c r="BU169" s="111"/>
      <c r="BV169" s="111"/>
      <c r="BW169" s="111"/>
      <c r="BX169" s="111"/>
      <c r="BY169" s="111"/>
      <c r="BZ169" s="111"/>
      <c r="CA169" s="111"/>
      <c r="CB169" s="111"/>
      <c r="CC169" s="111"/>
      <c r="CD169" s="111"/>
      <c r="CE169" s="111"/>
      <c r="CF169" s="111"/>
      <c r="CG169" s="111"/>
      <c r="CH169" s="111"/>
      <c r="CI169" s="111"/>
      <c r="CJ169" s="111"/>
      <c r="CK169" s="111"/>
      <c r="CL169" s="111"/>
      <c r="CM169" s="111"/>
      <c r="CN169" s="111"/>
      <c r="CO169" s="111"/>
      <c r="CP169" s="111"/>
      <c r="CQ169" s="111"/>
      <c r="CR169" s="111"/>
      <c r="CS169" s="111"/>
      <c r="CT169" s="111"/>
      <c r="CU169" s="111"/>
      <c r="CV169" s="111"/>
      <c r="CW169" s="111"/>
      <c r="CX169" s="111"/>
      <c r="CY169" s="111"/>
      <c r="CZ169" s="111"/>
      <c r="DA169" s="111"/>
    </row>
    <row r="170" spans="1:105" s="111" customFormat="1">
      <c r="A170" s="7"/>
      <c r="B170" s="110"/>
      <c r="C170" s="110"/>
      <c r="D170" s="110"/>
      <c r="E170" s="110"/>
      <c r="F170" s="110"/>
      <c r="G170" s="110"/>
      <c r="H170" s="110"/>
      <c r="I170" s="110"/>
      <c r="J170" s="110"/>
    </row>
    <row r="171" spans="1:105" s="111" customFormat="1">
      <c r="A171" s="7"/>
      <c r="B171" s="110"/>
      <c r="C171" s="110"/>
      <c r="D171" s="110"/>
      <c r="E171" s="110"/>
      <c r="F171" s="110"/>
      <c r="G171" s="110"/>
      <c r="H171" s="110"/>
      <c r="I171" s="110"/>
      <c r="J171" s="110"/>
    </row>
    <row r="172" spans="1:105" s="111" customFormat="1">
      <c r="A172" s="7"/>
      <c r="B172" s="110"/>
      <c r="C172" s="110"/>
      <c r="D172" s="110"/>
      <c r="E172" s="110"/>
      <c r="F172" s="110"/>
      <c r="G172" s="110"/>
      <c r="H172" s="110"/>
      <c r="I172" s="110"/>
      <c r="J172" s="110"/>
    </row>
    <row r="173" spans="1:105" s="111" customFormat="1">
      <c r="A173" s="7"/>
      <c r="B173" s="110"/>
      <c r="C173" s="110"/>
      <c r="D173" s="110"/>
      <c r="E173" s="110"/>
      <c r="F173" s="110"/>
      <c r="G173" s="110"/>
      <c r="H173" s="110"/>
      <c r="I173" s="110"/>
      <c r="J173" s="110"/>
    </row>
    <row r="174" spans="1:105" s="24" customFormat="1">
      <c r="A174" s="7"/>
      <c r="B174" s="31" t="s">
        <v>46</v>
      </c>
      <c r="C174" s="37"/>
      <c r="D174" s="37"/>
      <c r="E174" s="37"/>
      <c r="F174" s="37"/>
      <c r="G174" s="37"/>
      <c r="H174" s="37"/>
      <c r="I174" s="37"/>
      <c r="J174" s="110"/>
      <c r="K174" s="111"/>
      <c r="L174" s="111"/>
    </row>
    <row r="175" spans="1:105" s="111" customFormat="1">
      <c r="A175" s="7"/>
      <c r="B175" s="7"/>
      <c r="C175" s="7"/>
      <c r="D175" s="7"/>
      <c r="E175" s="7"/>
      <c r="F175" s="7"/>
      <c r="G175" s="7"/>
      <c r="H175" s="7"/>
      <c r="I175" s="7"/>
      <c r="J175" s="7"/>
    </row>
    <row r="176" spans="1:105" s="111" customFormat="1"/>
    <row r="177" s="111" customFormat="1"/>
    <row r="178" s="111" customFormat="1"/>
    <row r="179" s="111" customFormat="1"/>
    <row r="180" s="111" customFormat="1"/>
    <row r="181" s="111" customFormat="1"/>
    <row r="182" s="111" customFormat="1"/>
    <row r="183" s="111" customFormat="1"/>
    <row r="184" s="111" customFormat="1"/>
    <row r="185" s="111" customFormat="1"/>
    <row r="186" s="111" customFormat="1"/>
    <row r="187" s="111" customFormat="1"/>
    <row r="188" s="111" customFormat="1"/>
    <row r="189" s="111" customFormat="1"/>
    <row r="190" s="111" customFormat="1"/>
    <row r="191" s="111" customFormat="1"/>
    <row r="192" s="111" customFormat="1"/>
    <row r="193" s="111" customFormat="1"/>
    <row r="194" s="111" customFormat="1"/>
    <row r="195" s="111" customFormat="1"/>
    <row r="196" s="111" customFormat="1"/>
    <row r="197" s="111" customFormat="1"/>
    <row r="198" s="111" customFormat="1"/>
    <row r="199" s="111" customFormat="1"/>
    <row r="200" s="111" customFormat="1"/>
    <row r="201" s="111" customFormat="1"/>
    <row r="202" s="111" customFormat="1"/>
    <row r="203" s="111" customFormat="1"/>
    <row r="204" s="111" customFormat="1"/>
    <row r="205" s="111" customFormat="1"/>
    <row r="206" s="111" customFormat="1"/>
    <row r="207" s="111" customFormat="1"/>
    <row r="208" s="111" customFormat="1"/>
    <row r="209" s="111" customFormat="1"/>
    <row r="210" s="111" customFormat="1"/>
    <row r="211" s="111" customFormat="1"/>
    <row r="212" s="111" customFormat="1"/>
    <row r="213" s="111" customFormat="1"/>
    <row r="214" s="111" customFormat="1"/>
    <row r="215" s="111" customFormat="1"/>
    <row r="216" s="111" customFormat="1"/>
    <row r="217" s="111" customFormat="1"/>
    <row r="218" s="111" customFormat="1"/>
    <row r="219" s="111" customFormat="1"/>
    <row r="220" s="111" customFormat="1"/>
    <row r="221" s="111" customFormat="1"/>
    <row r="222" s="111" customFormat="1"/>
    <row r="223" s="111" customFormat="1"/>
    <row r="224" s="111" customFormat="1"/>
    <row r="225" s="111" customFormat="1"/>
    <row r="226" s="111" customFormat="1"/>
    <row r="227" s="111" customFormat="1"/>
    <row r="228" s="111" customFormat="1"/>
    <row r="229" s="111" customFormat="1"/>
    <row r="230" s="111" customFormat="1"/>
    <row r="231" s="111" customFormat="1"/>
    <row r="232" s="111" customFormat="1"/>
    <row r="233" s="111" customFormat="1"/>
    <row r="234" s="111" customFormat="1"/>
    <row r="235" s="111" customFormat="1"/>
    <row r="236" s="111" customFormat="1"/>
    <row r="237" s="111" customFormat="1"/>
    <row r="238" s="111" customFormat="1"/>
    <row r="239" s="111" customFormat="1"/>
    <row r="240" s="111" customFormat="1"/>
    <row r="241" s="111" customFormat="1"/>
    <row r="242" s="111" customFormat="1"/>
    <row r="243" s="111" customFormat="1"/>
    <row r="244" s="111" customFormat="1"/>
    <row r="245" s="111" customFormat="1"/>
    <row r="246" s="111" customFormat="1"/>
    <row r="247" s="111" customFormat="1"/>
    <row r="248" s="111" customFormat="1"/>
    <row r="249" s="111" customFormat="1"/>
    <row r="250" s="111" customFormat="1"/>
    <row r="251" s="111" customFormat="1"/>
    <row r="252" s="111" customFormat="1"/>
    <row r="253" s="111" customFormat="1"/>
    <row r="254" s="111" customFormat="1"/>
    <row r="255" s="111" customFormat="1"/>
    <row r="256" s="111" customFormat="1"/>
    <row r="257" s="111" customFormat="1"/>
    <row r="258" s="111" customFormat="1"/>
    <row r="259" s="111" customFormat="1"/>
    <row r="260" s="111" customFormat="1"/>
    <row r="261" s="111" customFormat="1"/>
    <row r="262" s="111" customFormat="1"/>
    <row r="263" s="111" customFormat="1"/>
    <row r="264" s="111" customFormat="1"/>
    <row r="265" s="111" customFormat="1"/>
    <row r="266" s="111" customFormat="1"/>
    <row r="267" s="111" customFormat="1"/>
    <row r="268" s="111" customFormat="1"/>
    <row r="269" s="111" customFormat="1"/>
    <row r="270" s="111" customFormat="1"/>
    <row r="271" s="111" customFormat="1"/>
    <row r="272" s="111" customFormat="1"/>
    <row r="273" s="111" customFormat="1"/>
    <row r="274" s="111" customFormat="1"/>
    <row r="275" s="111" customFormat="1"/>
    <row r="276" s="111" customFormat="1"/>
    <row r="277" s="111" customFormat="1"/>
    <row r="278" s="111" customFormat="1"/>
    <row r="279" s="111" customFormat="1"/>
    <row r="280" s="111" customFormat="1"/>
    <row r="281" s="111" customFormat="1"/>
    <row r="282" s="111" customFormat="1"/>
    <row r="283" s="111" customFormat="1"/>
    <row r="284" s="111" customFormat="1"/>
    <row r="285" s="111" customFormat="1"/>
    <row r="286" s="111" customFormat="1"/>
    <row r="287" s="111" customFormat="1"/>
    <row r="288" s="111" customFormat="1"/>
    <row r="289" s="111" customFormat="1"/>
    <row r="290" s="111" customFormat="1"/>
    <row r="291" s="111" customFormat="1"/>
    <row r="292" s="111" customFormat="1"/>
    <row r="293" s="111" customFormat="1"/>
    <row r="294" s="111" customFormat="1"/>
    <row r="295" s="111" customFormat="1"/>
    <row r="296" s="111" customFormat="1"/>
    <row r="297" s="111" customFormat="1"/>
    <row r="298" s="111" customFormat="1"/>
    <row r="299" s="111" customFormat="1"/>
    <row r="300" s="111" customFormat="1"/>
    <row r="301" s="111" customFormat="1"/>
    <row r="302" s="111" customFormat="1"/>
    <row r="303" s="111" customFormat="1"/>
    <row r="304" s="111" customFormat="1"/>
    <row r="305" s="111" customFormat="1"/>
    <row r="306" s="111" customFormat="1"/>
    <row r="307" s="111" customFormat="1"/>
    <row r="308" s="111" customFormat="1"/>
    <row r="309" s="111" customFormat="1"/>
    <row r="310" s="111" customFormat="1"/>
    <row r="311" s="111" customFormat="1"/>
    <row r="312" s="111" customFormat="1"/>
    <row r="313" s="111" customFormat="1"/>
    <row r="314" s="111" customFormat="1"/>
    <row r="315" s="111" customFormat="1"/>
    <row r="316" s="111" customFormat="1"/>
    <row r="317" s="111" customFormat="1"/>
    <row r="318" s="111" customFormat="1"/>
    <row r="319" s="111" customFormat="1"/>
    <row r="320" s="111" customFormat="1"/>
    <row r="321" s="111" customFormat="1"/>
    <row r="322" s="111" customFormat="1"/>
    <row r="323" s="111" customFormat="1"/>
    <row r="324" s="111" customFormat="1"/>
    <row r="325" s="111" customFormat="1"/>
    <row r="326" s="111" customFormat="1"/>
    <row r="327" s="111" customFormat="1"/>
    <row r="328" s="111" customFormat="1"/>
    <row r="329" s="111" customFormat="1"/>
    <row r="330" s="111" customFormat="1"/>
    <row r="331" s="111" customFormat="1"/>
    <row r="332" s="111" customFormat="1"/>
    <row r="333" s="111" customFormat="1"/>
    <row r="334" s="111" customFormat="1"/>
    <row r="335" s="111" customFormat="1"/>
    <row r="336" s="111" customFormat="1"/>
    <row r="337" s="111" customFormat="1"/>
    <row r="338" s="111" customFormat="1"/>
    <row r="339" s="111" customFormat="1"/>
    <row r="340" s="111" customFormat="1"/>
    <row r="341" s="111" customFormat="1"/>
    <row r="342" s="111" customFormat="1"/>
    <row r="343" s="111" customFormat="1"/>
    <row r="344" s="111" customFormat="1"/>
    <row r="345" s="111" customFormat="1"/>
    <row r="346" s="111" customFormat="1"/>
    <row r="347" s="111" customFormat="1"/>
    <row r="348" s="111" customFormat="1"/>
    <row r="349" s="111" customFormat="1"/>
    <row r="350" s="111" customFormat="1"/>
    <row r="351" s="111" customFormat="1"/>
    <row r="352" s="111" customFormat="1"/>
    <row r="353" s="111" customFormat="1"/>
    <row r="354" s="111" customFormat="1"/>
    <row r="355" s="111" customFormat="1"/>
    <row r="356" s="111" customFormat="1"/>
    <row r="357" s="111" customFormat="1"/>
    <row r="358" s="111" customFormat="1"/>
    <row r="359" s="111" customFormat="1"/>
    <row r="360" s="111" customFormat="1"/>
    <row r="361" s="111" customFormat="1"/>
    <row r="362" s="111" customFormat="1"/>
    <row r="363" s="111" customFormat="1"/>
    <row r="364" s="111" customFormat="1"/>
    <row r="365" s="111" customFormat="1"/>
    <row r="366" s="111" customFormat="1"/>
    <row r="367" s="111" customFormat="1"/>
    <row r="368" s="111" customFormat="1"/>
  </sheetData>
  <sheetProtection algorithmName="SHA-512" hashValue="gluKyL504UJ1NtaAbO2IXDM8tUzCIcu4P7/SIk+t8ivFf27bpH1Q0dkaZ/Y+xE3PocCoSi9pzlXA4ZxOFsXf9A==" saltValue="X5jGUDx44sbM6wP4JJMcvw==" spinCount="100000" sheet="1" objects="1" scenarios="1"/>
  <mergeCells count="2">
    <mergeCell ref="B14:C14"/>
    <mergeCell ref="B15:C15"/>
  </mergeCells>
  <phoneticPr fontId="17" type="noConversion"/>
  <dataValidations count="4">
    <dataValidation type="list" allowBlank="1" showInputMessage="1" showErrorMessage="1" sqref="H18:H169" xr:uid="{80220F39-A3BA-4D25-AB60-83E5810BA3DB}">
      <formula1>"Highly reliable,Reliable,Less Reliable,Uncertain,Very uncertain"</formula1>
    </dataValidation>
    <dataValidation type="list" allowBlank="1" showInputMessage="1" showErrorMessage="1" sqref="G18:G169" xr:uid="{5CE5B1EC-A2BC-49C0-B35D-8EA607003908}">
      <formula1>"Yes,No"</formula1>
    </dataValidation>
    <dataValidation type="whole" allowBlank="1" showInputMessage="1" showErrorMessage="1" sqref="C18" xr:uid="{3A612B4F-B22B-457B-B3EC-719FB683DDE6}">
      <formula1>1</formula1>
      <formula2>100000</formula2>
    </dataValidation>
    <dataValidation type="whole" allowBlank="1" showInputMessage="1" showErrorMessage="1" sqref="D18:F18" xr:uid="{4A6F2F4D-3AB9-4E29-8DFD-BCC32D64AC69}">
      <formula1>1</formula1>
      <formula2>1000000</formula2>
    </dataValidation>
  </dataValidations>
  <printOptions horizontalCentered="1"/>
  <pageMargins left="0.31496062992125984" right="0.31496062992125984" top="0.35433070866141736" bottom="0.35433070866141736" header="0.31496062992125984" footer="0.31496062992125984"/>
  <pageSetup paperSize="8" scale="41" orientation="portrait" r:id="rId1"/>
  <drawing r:id="rId2"/>
  <legacyDrawing r:id="rId3"/>
  <extLst>
    <ext xmlns:x14="http://schemas.microsoft.com/office/spreadsheetml/2009/9/main" uri="{CCE6A557-97BC-4b89-ADB6-D9C93CAAB3DF}">
      <x14:dataValidations xmlns:xm="http://schemas.microsoft.com/office/excel/2006/main" count="3">
        <x14:dataValidation type="decimal" allowBlank="1" showInputMessage="1" showErrorMessage="1" xr:uid="{21F01A82-6662-4C79-B2DD-302E133D9DEA}">
          <x14:formula1>
            <xm:f>Organisations!H$120</xm:f>
          </x14:formula1>
          <x14:formula2>
            <xm:f>Organisations!I$120</xm:f>
          </x14:formula2>
          <xm:sqref>C19:C169</xm:sqref>
        </x14:dataValidation>
        <x14:dataValidation type="whole" allowBlank="1" showInputMessage="1" showErrorMessage="1" xr:uid="{8F78D081-0B34-4695-AEDC-80912FEC9809}">
          <x14:formula1>
            <xm:f>Organisations!H$121</xm:f>
          </x14:formula1>
          <x14:formula2>
            <xm:f>Organisations!I$121</xm:f>
          </x14:formula2>
          <xm:sqref>D19:D169</xm:sqref>
        </x14:dataValidation>
        <x14:dataValidation type="whole" allowBlank="1" showInputMessage="1" showErrorMessage="1" xr:uid="{69ED6A65-2993-45DF-88CA-DC37BCD6DC90}">
          <x14:formula1>
            <xm:f>Organisations!H$122</xm:f>
          </x14:formula1>
          <x14:formula2>
            <xm:f>Organisations!I$122</xm:f>
          </x14:formula2>
          <xm:sqref>E19:E169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EC16-C6F1-4676-B9B5-099A96E22FEB}">
  <sheetPr codeName="Sheet7">
    <pageSetUpPr fitToPage="1"/>
  </sheetPr>
  <dimension ref="A1:AU338"/>
  <sheetViews>
    <sheetView showGridLines="0" topLeftCell="A5" zoomScale="70" zoomScaleNormal="70" zoomScaleSheetLayoutView="115" workbookViewId="0">
      <selection activeCell="D18" sqref="D18:G36"/>
    </sheetView>
  </sheetViews>
  <sheetFormatPr defaultColWidth="9.140625" defaultRowHeight="15"/>
  <cols>
    <col min="1" max="1" width="9.140625" style="6"/>
    <col min="2" max="2" width="14.7109375" style="147" customWidth="1"/>
    <col min="3" max="3" width="12.85546875" style="147" customWidth="1"/>
    <col min="4" max="4" width="9.140625" style="6"/>
    <col min="5" max="5" width="43.28515625" style="6" customWidth="1"/>
    <col min="6" max="6" width="11.7109375" style="14" customWidth="1"/>
    <col min="7" max="7" width="15.28515625" style="6" customWidth="1"/>
    <col min="8" max="8" width="14.28515625" style="14" customWidth="1"/>
    <col min="9" max="9" width="30.7109375" style="10" customWidth="1"/>
    <col min="10" max="12" width="15.7109375" style="10" customWidth="1"/>
    <col min="13" max="47" width="9.140625" style="27"/>
    <col min="48" max="16384" width="9.140625" style="6"/>
  </cols>
  <sheetData>
    <row r="1" spans="2:47">
      <c r="M1" s="32"/>
    </row>
    <row r="2" spans="2:47">
      <c r="M2" s="32"/>
    </row>
    <row r="3" spans="2:47">
      <c r="M3" s="32"/>
    </row>
    <row r="4" spans="2:47" ht="7.15" customHeight="1">
      <c r="M4" s="32"/>
    </row>
    <row r="5" spans="2:47" ht="26.1" customHeight="1">
      <c r="M5" s="32"/>
    </row>
    <row r="6" spans="2:47" ht="36" customHeight="1">
      <c r="M6" s="32"/>
    </row>
    <row r="7" spans="2:47" ht="36" customHeight="1">
      <c r="M7" s="32"/>
    </row>
    <row r="8" spans="2:47" customFormat="1" ht="26.25">
      <c r="B8" s="3" t="s">
        <v>0</v>
      </c>
      <c r="C8" s="6"/>
      <c r="D8" s="2"/>
      <c r="E8" s="2"/>
      <c r="F8" s="16"/>
      <c r="H8" s="13"/>
      <c r="I8" s="15"/>
      <c r="J8" s="15"/>
      <c r="K8" s="15"/>
      <c r="L8" s="15"/>
      <c r="M8" s="57"/>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row>
    <row r="9" spans="2:47" ht="26.25" customHeight="1">
      <c r="B9" s="17" t="s">
        <v>320</v>
      </c>
      <c r="C9" s="5"/>
      <c r="E9" s="5"/>
      <c r="F9" s="18"/>
      <c r="M9" s="32"/>
    </row>
    <row r="10" spans="2:47" ht="26.25" customHeight="1">
      <c r="B10" s="17"/>
      <c r="C10" s="5"/>
      <c r="E10" s="5"/>
      <c r="F10" s="18"/>
      <c r="M10" s="32"/>
    </row>
    <row r="11" spans="2:47" ht="16.5" customHeight="1">
      <c r="B11" s="7" t="s">
        <v>321</v>
      </c>
      <c r="C11" s="5"/>
      <c r="E11" s="5"/>
      <c r="F11" s="18"/>
      <c r="M11" s="32"/>
    </row>
    <row r="12" spans="2:47">
      <c r="B12" s="7" t="s">
        <v>70</v>
      </c>
      <c r="M12" s="32"/>
    </row>
    <row r="13" spans="2:47">
      <c r="B13" s="9" t="s">
        <v>322</v>
      </c>
      <c r="I13" s="9"/>
      <c r="J13" s="9"/>
      <c r="K13" s="9"/>
      <c r="L13" s="9"/>
      <c r="M13" s="32"/>
    </row>
    <row r="14" spans="2:47">
      <c r="B14" s="9"/>
      <c r="I14" s="9"/>
      <c r="J14" s="9"/>
      <c r="K14" s="9"/>
      <c r="L14" s="9"/>
      <c r="M14" s="32"/>
    </row>
    <row r="15" spans="2:47" ht="30">
      <c r="B15" s="138" t="s">
        <v>72</v>
      </c>
      <c r="C15" s="205">
        <f>COUNTA(H18:H36)/19</f>
        <v>0</v>
      </c>
      <c r="F15" s="6"/>
      <c r="H15" s="9"/>
      <c r="I15" s="9"/>
      <c r="J15" s="9"/>
      <c r="K15" s="9"/>
      <c r="L15" s="9"/>
      <c r="M15" s="32"/>
    </row>
    <row r="16" spans="2:47">
      <c r="M16" s="32"/>
    </row>
    <row r="17" spans="2:47" s="14" customFormat="1" ht="30">
      <c r="B17" s="114" t="s">
        <v>73</v>
      </c>
      <c r="C17" s="8" t="s">
        <v>74</v>
      </c>
      <c r="D17" s="114" t="s">
        <v>75</v>
      </c>
      <c r="E17" s="114" t="s">
        <v>323</v>
      </c>
      <c r="F17" s="114" t="s">
        <v>77</v>
      </c>
      <c r="G17" s="114" t="s">
        <v>279</v>
      </c>
      <c r="H17" s="8" t="s">
        <v>79</v>
      </c>
      <c r="I17" s="114" t="s">
        <v>324</v>
      </c>
      <c r="J17" s="8" t="s">
        <v>81</v>
      </c>
      <c r="K17" s="148" t="s">
        <v>82</v>
      </c>
      <c r="L17" s="148" t="s">
        <v>83</v>
      </c>
      <c r="M17" s="33"/>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row>
    <row r="18" spans="2:47" ht="19.7" customHeight="1">
      <c r="B18" s="243" t="s">
        <v>325</v>
      </c>
      <c r="C18" s="272" t="s">
        <v>326</v>
      </c>
      <c r="D18" s="46" t="s">
        <v>327</v>
      </c>
      <c r="E18" s="149" t="s">
        <v>328</v>
      </c>
      <c r="F18" s="150" t="s">
        <v>88</v>
      </c>
      <c r="G18" s="103" t="s">
        <v>329</v>
      </c>
      <c r="H18" s="74"/>
      <c r="I18" s="70"/>
      <c r="J18" s="68"/>
      <c r="K18" s="59"/>
      <c r="L18" s="59"/>
      <c r="M18" s="32"/>
    </row>
    <row r="19" spans="2:47">
      <c r="B19" s="244"/>
      <c r="C19" s="273"/>
      <c r="D19" s="46" t="s">
        <v>330</v>
      </c>
      <c r="E19" s="149" t="s">
        <v>331</v>
      </c>
      <c r="F19" s="150" t="s">
        <v>100</v>
      </c>
      <c r="G19" s="103" t="s">
        <v>332</v>
      </c>
      <c r="H19" s="213"/>
      <c r="I19" s="71"/>
      <c r="J19" s="68"/>
      <c r="K19" s="59"/>
      <c r="L19" s="59"/>
      <c r="M19" s="32"/>
    </row>
    <row r="20" spans="2:47" ht="32.25" customHeight="1">
      <c r="B20" s="244"/>
      <c r="C20" s="273"/>
      <c r="D20" s="46" t="s">
        <v>333</v>
      </c>
      <c r="E20" s="149" t="s">
        <v>334</v>
      </c>
      <c r="F20" s="150" t="s">
        <v>100</v>
      </c>
      <c r="G20" s="103" t="s">
        <v>335</v>
      </c>
      <c r="H20" s="213"/>
      <c r="I20" s="71"/>
      <c r="J20" s="68"/>
      <c r="K20" s="59"/>
      <c r="L20" s="59"/>
      <c r="M20" s="32"/>
    </row>
    <row r="21" spans="2:47" ht="33" customHeight="1">
      <c r="B21" s="244"/>
      <c r="C21" s="273"/>
      <c r="D21" s="46" t="s">
        <v>336</v>
      </c>
      <c r="E21" s="149" t="s">
        <v>337</v>
      </c>
      <c r="F21" s="150" t="s">
        <v>100</v>
      </c>
      <c r="G21" s="103" t="s">
        <v>335</v>
      </c>
      <c r="H21" s="213"/>
      <c r="I21" s="71"/>
      <c r="J21" s="68"/>
      <c r="K21" s="59"/>
      <c r="L21" s="59"/>
      <c r="M21" s="32"/>
    </row>
    <row r="22" spans="2:47" ht="19.7" customHeight="1">
      <c r="B22" s="244"/>
      <c r="C22" s="274"/>
      <c r="D22" s="46" t="s">
        <v>338</v>
      </c>
      <c r="E22" s="149" t="s">
        <v>339</v>
      </c>
      <c r="F22" s="150" t="s">
        <v>100</v>
      </c>
      <c r="G22" s="103" t="s">
        <v>335</v>
      </c>
      <c r="H22" s="213"/>
      <c r="I22" s="71"/>
      <c r="J22" s="68"/>
      <c r="K22" s="59"/>
      <c r="L22" s="59"/>
      <c r="M22" s="32"/>
    </row>
    <row r="23" spans="2:47" ht="29.25" customHeight="1">
      <c r="B23" s="245"/>
      <c r="C23" s="151" t="s">
        <v>340</v>
      </c>
      <c r="D23" s="46" t="s">
        <v>341</v>
      </c>
      <c r="E23" s="149" t="s">
        <v>342</v>
      </c>
      <c r="F23" s="150" t="s">
        <v>88</v>
      </c>
      <c r="G23" s="103" t="s">
        <v>94</v>
      </c>
      <c r="H23" s="74"/>
      <c r="I23" s="62"/>
      <c r="J23" s="68"/>
      <c r="K23" s="59"/>
      <c r="L23" s="59"/>
      <c r="M23" s="32"/>
    </row>
    <row r="24" spans="2:47" ht="30.75" customHeight="1">
      <c r="B24" s="243" t="s">
        <v>343</v>
      </c>
      <c r="C24" s="243" t="s">
        <v>344</v>
      </c>
      <c r="D24" s="46" t="s">
        <v>345</v>
      </c>
      <c r="E24" s="46" t="s">
        <v>346</v>
      </c>
      <c r="F24" s="150" t="s">
        <v>88</v>
      </c>
      <c r="G24" s="103" t="s">
        <v>347</v>
      </c>
      <c r="H24" s="74"/>
      <c r="I24" s="62"/>
      <c r="J24" s="68"/>
      <c r="K24" s="59"/>
      <c r="L24" s="59"/>
      <c r="M24" s="32"/>
    </row>
    <row r="25" spans="2:47" ht="27.75" customHeight="1">
      <c r="B25" s="244"/>
      <c r="C25" s="244"/>
      <c r="D25" s="46" t="s">
        <v>348</v>
      </c>
      <c r="E25" s="46" t="s">
        <v>349</v>
      </c>
      <c r="F25" s="150" t="s">
        <v>88</v>
      </c>
      <c r="G25" s="103" t="s">
        <v>347</v>
      </c>
      <c r="H25" s="74"/>
      <c r="I25" s="62"/>
      <c r="J25" s="68"/>
      <c r="K25" s="59"/>
      <c r="L25" s="59"/>
      <c r="M25" s="32"/>
    </row>
    <row r="26" spans="2:47" ht="30" customHeight="1">
      <c r="B26" s="244"/>
      <c r="C26" s="244"/>
      <c r="D26" s="46" t="s">
        <v>350</v>
      </c>
      <c r="E26" s="46" t="s">
        <v>351</v>
      </c>
      <c r="F26" s="150" t="s">
        <v>88</v>
      </c>
      <c r="G26" s="103" t="s">
        <v>347</v>
      </c>
      <c r="H26" s="74"/>
      <c r="I26" s="62"/>
      <c r="J26" s="68"/>
      <c r="K26" s="59"/>
      <c r="L26" s="59"/>
      <c r="M26" s="32"/>
    </row>
    <row r="27" spans="2:47" ht="30">
      <c r="B27" s="244"/>
      <c r="C27" s="244"/>
      <c r="D27" s="46" t="s">
        <v>352</v>
      </c>
      <c r="E27" s="46" t="s">
        <v>353</v>
      </c>
      <c r="F27" s="150" t="s">
        <v>88</v>
      </c>
      <c r="G27" s="103" t="s">
        <v>347</v>
      </c>
      <c r="H27" s="74"/>
      <c r="I27" s="62"/>
      <c r="J27" s="68"/>
      <c r="K27" s="59"/>
      <c r="L27" s="59"/>
      <c r="M27" s="32"/>
    </row>
    <row r="28" spans="2:47" ht="41.45" customHeight="1">
      <c r="B28" s="244"/>
      <c r="C28" s="244"/>
      <c r="D28" s="46" t="s">
        <v>354</v>
      </c>
      <c r="E28" s="46" t="s">
        <v>355</v>
      </c>
      <c r="F28" s="150" t="s">
        <v>88</v>
      </c>
      <c r="G28" s="103" t="s">
        <v>347</v>
      </c>
      <c r="H28" s="74"/>
      <c r="I28" s="62"/>
      <c r="J28" s="68"/>
      <c r="K28" s="59"/>
      <c r="L28" s="59"/>
      <c r="M28" s="32"/>
    </row>
    <row r="29" spans="2:47" ht="31.7" customHeight="1">
      <c r="B29" s="244"/>
      <c r="C29" s="244"/>
      <c r="D29" s="46" t="s">
        <v>356</v>
      </c>
      <c r="E29" s="46" t="s">
        <v>357</v>
      </c>
      <c r="F29" s="150" t="s">
        <v>88</v>
      </c>
      <c r="G29" s="103" t="s">
        <v>347</v>
      </c>
      <c r="H29" s="74"/>
      <c r="I29" s="62"/>
      <c r="J29" s="68"/>
      <c r="K29" s="59"/>
      <c r="L29" s="59"/>
      <c r="M29" s="32"/>
    </row>
    <row r="30" spans="2:47" ht="41.45" customHeight="1">
      <c r="B30" s="244"/>
      <c r="C30" s="245"/>
      <c r="D30" s="46" t="s">
        <v>358</v>
      </c>
      <c r="E30" s="46" t="s">
        <v>359</v>
      </c>
      <c r="F30" s="150" t="s">
        <v>88</v>
      </c>
      <c r="G30" s="103" t="s">
        <v>360</v>
      </c>
      <c r="H30" s="74"/>
      <c r="I30" s="62"/>
      <c r="J30" s="68"/>
      <c r="K30" s="59"/>
      <c r="L30" s="59"/>
      <c r="M30" s="32"/>
    </row>
    <row r="31" spans="2:47">
      <c r="B31" s="244"/>
      <c r="C31" s="244" t="s">
        <v>361</v>
      </c>
      <c r="D31" s="46" t="s">
        <v>362</v>
      </c>
      <c r="E31" s="46" t="s">
        <v>363</v>
      </c>
      <c r="F31" s="47" t="s">
        <v>152</v>
      </c>
      <c r="G31" s="103" t="s">
        <v>153</v>
      </c>
      <c r="H31" s="218"/>
      <c r="I31" s="62"/>
      <c r="J31" s="68"/>
      <c r="K31" s="59"/>
      <c r="L31" s="59"/>
      <c r="M31" s="32"/>
    </row>
    <row r="32" spans="2:47" ht="40.5" customHeight="1">
      <c r="B32" s="244"/>
      <c r="C32" s="244"/>
      <c r="D32" s="46" t="s">
        <v>364</v>
      </c>
      <c r="E32" s="46" t="s">
        <v>365</v>
      </c>
      <c r="F32" s="47" t="s">
        <v>152</v>
      </c>
      <c r="G32" s="103" t="s">
        <v>153</v>
      </c>
      <c r="H32" s="218"/>
      <c r="I32" s="62"/>
      <c r="J32" s="68"/>
      <c r="K32" s="59"/>
      <c r="L32" s="59"/>
      <c r="M32" s="32"/>
    </row>
    <row r="33" spans="1:13" ht="42" customHeight="1">
      <c r="B33" s="244"/>
      <c r="C33" s="244"/>
      <c r="D33" s="46" t="s">
        <v>366</v>
      </c>
      <c r="E33" s="46" t="s">
        <v>367</v>
      </c>
      <c r="F33" s="47" t="s">
        <v>152</v>
      </c>
      <c r="G33" s="103" t="s">
        <v>153</v>
      </c>
      <c r="H33" s="218"/>
      <c r="I33" s="62"/>
      <c r="J33" s="68"/>
      <c r="K33" s="59"/>
      <c r="L33" s="59"/>
      <c r="M33" s="32"/>
    </row>
    <row r="34" spans="1:13" ht="58.5" customHeight="1">
      <c r="B34" s="244"/>
      <c r="C34" s="244"/>
      <c r="D34" s="46" t="s">
        <v>368</v>
      </c>
      <c r="E34" s="46" t="s">
        <v>369</v>
      </c>
      <c r="F34" s="47" t="s">
        <v>152</v>
      </c>
      <c r="G34" s="103" t="s">
        <v>153</v>
      </c>
      <c r="H34" s="218"/>
      <c r="I34" s="62"/>
      <c r="J34" s="68"/>
      <c r="K34" s="59"/>
      <c r="L34" s="59"/>
      <c r="M34" s="32"/>
    </row>
    <row r="35" spans="1:13" ht="27.75" customHeight="1">
      <c r="B35" s="245"/>
      <c r="C35" s="245"/>
      <c r="D35" s="46" t="s">
        <v>370</v>
      </c>
      <c r="E35" s="46" t="s">
        <v>371</v>
      </c>
      <c r="F35" s="150" t="s">
        <v>88</v>
      </c>
      <c r="G35" s="103" t="s">
        <v>372</v>
      </c>
      <c r="H35" s="74"/>
      <c r="I35" s="62"/>
      <c r="J35" s="68"/>
      <c r="K35" s="59"/>
      <c r="L35" s="59"/>
      <c r="M35" s="32"/>
    </row>
    <row r="36" spans="1:13" ht="59.45" customHeight="1">
      <c r="B36" s="48" t="s">
        <v>373</v>
      </c>
      <c r="C36" s="109" t="s">
        <v>192</v>
      </c>
      <c r="D36" s="46" t="s">
        <v>374</v>
      </c>
      <c r="E36" s="46" t="s">
        <v>375</v>
      </c>
      <c r="F36" s="47" t="s">
        <v>152</v>
      </c>
      <c r="G36" s="103" t="s">
        <v>153</v>
      </c>
      <c r="H36" s="218"/>
      <c r="I36" s="62"/>
      <c r="J36" s="68"/>
      <c r="K36" s="59"/>
      <c r="L36" s="59"/>
      <c r="M36" s="32"/>
    </row>
    <row r="37" spans="1:13" s="27" customFormat="1">
      <c r="A37" s="6"/>
      <c r="B37" s="152"/>
      <c r="C37" s="152"/>
      <c r="D37" s="32"/>
      <c r="E37" s="32"/>
      <c r="F37" s="33"/>
      <c r="G37" s="32"/>
      <c r="H37" s="33"/>
      <c r="I37" s="34"/>
      <c r="J37" s="34"/>
      <c r="K37" s="34"/>
      <c r="L37" s="34"/>
      <c r="M37" s="32"/>
    </row>
    <row r="38" spans="1:13" s="27" customFormat="1">
      <c r="A38" s="6"/>
      <c r="B38" s="152"/>
      <c r="C38" s="152"/>
      <c r="D38" s="32"/>
      <c r="E38" s="32"/>
      <c r="F38" s="33"/>
      <c r="G38" s="32"/>
      <c r="H38" s="33"/>
      <c r="I38" s="34"/>
      <c r="J38" s="34"/>
      <c r="K38" s="34"/>
      <c r="L38" s="34"/>
      <c r="M38" s="32"/>
    </row>
    <row r="39" spans="1:13" s="27" customFormat="1">
      <c r="A39" s="6"/>
      <c r="B39" s="152"/>
      <c r="C39" s="152"/>
      <c r="D39" s="32"/>
      <c r="E39" s="32"/>
      <c r="F39" s="33"/>
      <c r="G39" s="32"/>
      <c r="H39" s="33"/>
      <c r="I39" s="34"/>
      <c r="J39" s="34"/>
      <c r="K39" s="34"/>
      <c r="L39" s="34"/>
      <c r="M39" s="32"/>
    </row>
    <row r="40" spans="1:13" s="27" customFormat="1">
      <c r="A40" s="6"/>
      <c r="B40" s="152"/>
      <c r="C40" s="152"/>
      <c r="D40" s="32"/>
      <c r="E40" s="32"/>
      <c r="F40" s="33"/>
      <c r="G40" s="32"/>
      <c r="H40" s="33"/>
      <c r="I40" s="34"/>
      <c r="J40" s="34"/>
      <c r="K40" s="34"/>
      <c r="L40" s="34"/>
      <c r="M40" s="32"/>
    </row>
    <row r="41" spans="1:13" s="24" customFormat="1" ht="30" customHeight="1">
      <c r="A41" s="6"/>
      <c r="B41" s="242" t="s">
        <v>46</v>
      </c>
      <c r="C41" s="242"/>
      <c r="D41" s="37"/>
      <c r="E41" s="37"/>
      <c r="F41" s="37"/>
      <c r="G41" s="37"/>
      <c r="H41" s="37"/>
      <c r="I41" s="37"/>
      <c r="J41" s="37"/>
      <c r="K41" s="37"/>
      <c r="L41" s="37"/>
      <c r="M41" s="32"/>
    </row>
    <row r="42" spans="1:13" s="27" customFormat="1">
      <c r="A42" s="6"/>
      <c r="B42" s="6"/>
      <c r="C42" s="6"/>
      <c r="D42" s="6"/>
      <c r="E42" s="6"/>
      <c r="F42" s="6"/>
      <c r="G42" s="6"/>
      <c r="H42" s="6"/>
      <c r="I42" s="6"/>
      <c r="J42" s="6"/>
      <c r="K42" s="6"/>
      <c r="L42" s="6"/>
      <c r="M42" s="6"/>
    </row>
    <row r="43" spans="1:13" s="27" customFormat="1">
      <c r="B43" s="153"/>
      <c r="C43" s="153"/>
      <c r="F43" s="28"/>
      <c r="H43" s="28"/>
      <c r="I43" s="29"/>
      <c r="J43" s="29"/>
      <c r="K43" s="29"/>
      <c r="L43" s="29"/>
    </row>
    <row r="44" spans="1:13" s="27" customFormat="1">
      <c r="B44" s="153"/>
      <c r="C44" s="153"/>
      <c r="F44" s="28"/>
      <c r="H44" s="28"/>
      <c r="I44" s="29"/>
      <c r="J44" s="29"/>
      <c r="K44" s="29"/>
      <c r="L44" s="29"/>
    </row>
    <row r="45" spans="1:13" s="27" customFormat="1">
      <c r="B45" s="153"/>
      <c r="C45" s="153"/>
      <c r="F45" s="28"/>
      <c r="H45" s="28"/>
      <c r="I45" s="29"/>
      <c r="J45" s="29"/>
      <c r="K45" s="29"/>
      <c r="L45" s="29"/>
    </row>
    <row r="46" spans="1:13" s="27" customFormat="1">
      <c r="B46" s="153"/>
      <c r="C46" s="153"/>
      <c r="F46" s="28"/>
      <c r="H46" s="28"/>
      <c r="I46" s="29"/>
      <c r="J46" s="29"/>
      <c r="K46" s="29"/>
      <c r="L46" s="29"/>
    </row>
    <row r="47" spans="1:13" s="27" customFormat="1">
      <c r="B47" s="153"/>
      <c r="C47" s="153"/>
      <c r="F47" s="28"/>
      <c r="H47" s="28"/>
      <c r="I47" s="29"/>
      <c r="J47" s="29"/>
      <c r="K47" s="29"/>
      <c r="L47" s="29"/>
    </row>
    <row r="48" spans="1:13" s="27" customFormat="1">
      <c r="B48" s="153"/>
      <c r="C48" s="153"/>
      <c r="F48" s="28"/>
      <c r="H48" s="28"/>
      <c r="I48" s="29"/>
      <c r="J48" s="29"/>
      <c r="K48" s="29"/>
      <c r="L48" s="29"/>
    </row>
    <row r="49" spans="2:12" s="27" customFormat="1">
      <c r="B49" s="153"/>
      <c r="C49" s="153"/>
      <c r="F49" s="28"/>
      <c r="H49" s="28"/>
      <c r="I49" s="29"/>
      <c r="J49" s="29"/>
      <c r="K49" s="29"/>
      <c r="L49" s="29"/>
    </row>
    <row r="50" spans="2:12" s="27" customFormat="1">
      <c r="B50" s="153"/>
      <c r="C50" s="153"/>
      <c r="F50" s="28"/>
      <c r="H50" s="28"/>
      <c r="I50" s="29"/>
      <c r="J50" s="29"/>
      <c r="K50" s="29"/>
      <c r="L50" s="29"/>
    </row>
    <row r="51" spans="2:12" s="27" customFormat="1">
      <c r="B51" s="153"/>
      <c r="C51" s="153"/>
      <c r="F51" s="28"/>
      <c r="H51" s="28"/>
      <c r="I51" s="29"/>
      <c r="J51" s="29"/>
      <c r="K51" s="29"/>
      <c r="L51" s="29"/>
    </row>
    <row r="52" spans="2:12" s="27" customFormat="1">
      <c r="B52" s="153"/>
      <c r="C52" s="153"/>
      <c r="F52" s="28"/>
      <c r="H52" s="28"/>
      <c r="I52" s="29"/>
      <c r="J52" s="29"/>
      <c r="K52" s="29"/>
      <c r="L52" s="29"/>
    </row>
    <row r="53" spans="2:12" s="27" customFormat="1">
      <c r="B53" s="153"/>
      <c r="C53" s="153"/>
      <c r="F53" s="28"/>
      <c r="H53" s="28"/>
      <c r="I53" s="29"/>
      <c r="J53" s="29"/>
      <c r="K53" s="29"/>
      <c r="L53" s="29"/>
    </row>
    <row r="54" spans="2:12" s="27" customFormat="1">
      <c r="B54" s="153"/>
      <c r="C54" s="153"/>
      <c r="F54" s="28"/>
      <c r="H54" s="28"/>
      <c r="I54" s="29"/>
      <c r="J54" s="29"/>
      <c r="K54" s="29"/>
      <c r="L54" s="29"/>
    </row>
    <row r="55" spans="2:12" s="27" customFormat="1">
      <c r="B55" s="153"/>
      <c r="C55" s="153"/>
      <c r="F55" s="28"/>
      <c r="H55" s="28"/>
      <c r="I55" s="29"/>
      <c r="J55" s="29"/>
      <c r="K55" s="29"/>
      <c r="L55" s="29"/>
    </row>
    <row r="56" spans="2:12" s="27" customFormat="1">
      <c r="B56" s="153"/>
      <c r="C56" s="153"/>
      <c r="F56" s="28"/>
      <c r="H56" s="28"/>
      <c r="I56" s="29"/>
      <c r="J56" s="29"/>
      <c r="K56" s="29"/>
      <c r="L56" s="29"/>
    </row>
    <row r="57" spans="2:12" s="27" customFormat="1">
      <c r="B57" s="153"/>
      <c r="C57" s="153"/>
      <c r="F57" s="28"/>
      <c r="H57" s="28"/>
      <c r="I57" s="29"/>
      <c r="J57" s="29"/>
      <c r="K57" s="29"/>
      <c r="L57" s="29"/>
    </row>
    <row r="58" spans="2:12" s="27" customFormat="1">
      <c r="B58" s="153"/>
      <c r="C58" s="153"/>
      <c r="F58" s="28"/>
      <c r="H58" s="28"/>
      <c r="I58" s="29"/>
      <c r="J58" s="29"/>
      <c r="K58" s="29"/>
      <c r="L58" s="29"/>
    </row>
    <row r="59" spans="2:12" s="27" customFormat="1">
      <c r="B59" s="153"/>
      <c r="C59" s="153"/>
      <c r="F59" s="28"/>
      <c r="H59" s="28"/>
      <c r="I59" s="29"/>
      <c r="J59" s="29"/>
      <c r="K59" s="29"/>
      <c r="L59" s="29"/>
    </row>
    <row r="60" spans="2:12" s="27" customFormat="1">
      <c r="B60" s="153"/>
      <c r="C60" s="153"/>
      <c r="F60" s="28"/>
      <c r="H60" s="28"/>
      <c r="I60" s="29"/>
      <c r="J60" s="29"/>
      <c r="K60" s="29"/>
      <c r="L60" s="29"/>
    </row>
    <row r="61" spans="2:12" s="27" customFormat="1">
      <c r="B61" s="153"/>
      <c r="C61" s="153"/>
      <c r="F61" s="28"/>
      <c r="H61" s="28"/>
      <c r="I61" s="29"/>
      <c r="J61" s="29"/>
      <c r="K61" s="29"/>
      <c r="L61" s="29"/>
    </row>
    <row r="62" spans="2:12" s="27" customFormat="1">
      <c r="B62" s="153"/>
      <c r="C62" s="153"/>
      <c r="F62" s="28"/>
      <c r="H62" s="28"/>
      <c r="I62" s="29"/>
      <c r="J62" s="29"/>
      <c r="K62" s="29"/>
      <c r="L62" s="29"/>
    </row>
    <row r="63" spans="2:12" s="27" customFormat="1">
      <c r="B63" s="153"/>
      <c r="C63" s="153"/>
      <c r="F63" s="28"/>
      <c r="H63" s="28"/>
      <c r="I63" s="29"/>
      <c r="J63" s="29"/>
      <c r="K63" s="29"/>
      <c r="L63" s="29"/>
    </row>
    <row r="64" spans="2:12" s="27" customFormat="1">
      <c r="B64" s="153"/>
      <c r="C64" s="153"/>
      <c r="F64" s="28"/>
      <c r="H64" s="28"/>
      <c r="I64" s="29"/>
      <c r="J64" s="29"/>
      <c r="K64" s="29"/>
      <c r="L64" s="29"/>
    </row>
    <row r="65" spans="2:12" s="27" customFormat="1">
      <c r="B65" s="153"/>
      <c r="C65" s="153"/>
      <c r="F65" s="28"/>
      <c r="H65" s="28"/>
      <c r="I65" s="29"/>
      <c r="J65" s="29"/>
      <c r="K65" s="29"/>
      <c r="L65" s="29"/>
    </row>
    <row r="66" spans="2:12" s="27" customFormat="1">
      <c r="B66" s="153"/>
      <c r="C66" s="153"/>
      <c r="F66" s="28"/>
      <c r="H66" s="28"/>
      <c r="I66" s="29"/>
      <c r="J66" s="29"/>
      <c r="K66" s="29"/>
      <c r="L66" s="29"/>
    </row>
    <row r="67" spans="2:12" s="27" customFormat="1">
      <c r="B67" s="153"/>
      <c r="C67" s="153"/>
      <c r="F67" s="28"/>
      <c r="H67" s="28"/>
      <c r="I67" s="29"/>
      <c r="J67" s="29"/>
      <c r="K67" s="29"/>
      <c r="L67" s="29"/>
    </row>
    <row r="68" spans="2:12" s="27" customFormat="1">
      <c r="B68" s="153"/>
      <c r="C68" s="153"/>
      <c r="F68" s="28"/>
      <c r="H68" s="28"/>
      <c r="I68" s="29"/>
      <c r="J68" s="29"/>
      <c r="K68" s="29"/>
      <c r="L68" s="29"/>
    </row>
    <row r="69" spans="2:12" s="27" customFormat="1">
      <c r="B69" s="153"/>
      <c r="C69" s="153"/>
      <c r="F69" s="28"/>
      <c r="H69" s="28"/>
      <c r="I69" s="29"/>
      <c r="J69" s="29"/>
      <c r="K69" s="29"/>
      <c r="L69" s="29"/>
    </row>
    <row r="70" spans="2:12" s="27" customFormat="1">
      <c r="B70" s="153"/>
      <c r="C70" s="153"/>
      <c r="F70" s="28"/>
      <c r="H70" s="28"/>
      <c r="I70" s="29"/>
      <c r="J70" s="29"/>
      <c r="K70" s="29"/>
      <c r="L70" s="29"/>
    </row>
    <row r="71" spans="2:12" s="27" customFormat="1">
      <c r="B71" s="153"/>
      <c r="C71" s="153"/>
      <c r="F71" s="28"/>
      <c r="H71" s="28"/>
      <c r="I71" s="29"/>
      <c r="J71" s="29"/>
      <c r="K71" s="29"/>
      <c r="L71" s="29"/>
    </row>
    <row r="72" spans="2:12" s="27" customFormat="1">
      <c r="B72" s="153"/>
      <c r="C72" s="153"/>
      <c r="F72" s="28"/>
      <c r="H72" s="28"/>
      <c r="I72" s="29"/>
      <c r="J72" s="29"/>
      <c r="K72" s="29"/>
      <c r="L72" s="29"/>
    </row>
    <row r="73" spans="2:12" s="27" customFormat="1">
      <c r="B73" s="153"/>
      <c r="C73" s="153"/>
      <c r="F73" s="28"/>
      <c r="H73" s="28"/>
      <c r="I73" s="29"/>
      <c r="J73" s="29"/>
      <c r="K73" s="29"/>
      <c r="L73" s="29"/>
    </row>
    <row r="74" spans="2:12" s="27" customFormat="1">
      <c r="B74" s="153"/>
      <c r="C74" s="153"/>
      <c r="F74" s="28"/>
      <c r="H74" s="28"/>
      <c r="I74" s="29"/>
      <c r="J74" s="29"/>
      <c r="K74" s="29"/>
      <c r="L74" s="29"/>
    </row>
    <row r="75" spans="2:12" s="27" customFormat="1">
      <c r="B75" s="153"/>
      <c r="C75" s="153"/>
      <c r="F75" s="28"/>
      <c r="H75" s="28"/>
      <c r="I75" s="29"/>
      <c r="J75" s="29"/>
      <c r="K75" s="29"/>
      <c r="L75" s="29"/>
    </row>
    <row r="76" spans="2:12" s="27" customFormat="1">
      <c r="B76" s="153"/>
      <c r="C76" s="153"/>
      <c r="F76" s="28"/>
      <c r="H76" s="28"/>
      <c r="I76" s="29"/>
      <c r="J76" s="29"/>
      <c r="K76" s="29"/>
      <c r="L76" s="29"/>
    </row>
    <row r="77" spans="2:12" s="27" customFormat="1">
      <c r="B77" s="153"/>
      <c r="C77" s="153"/>
      <c r="F77" s="28"/>
      <c r="H77" s="28"/>
      <c r="I77" s="29"/>
      <c r="J77" s="29"/>
      <c r="K77" s="29"/>
      <c r="L77" s="29"/>
    </row>
    <row r="78" spans="2:12" s="27" customFormat="1">
      <c r="B78" s="153"/>
      <c r="C78" s="153"/>
      <c r="F78" s="28"/>
      <c r="H78" s="28"/>
      <c r="I78" s="29"/>
      <c r="J78" s="29"/>
      <c r="K78" s="29"/>
      <c r="L78" s="29"/>
    </row>
    <row r="79" spans="2:12" s="27" customFormat="1">
      <c r="B79" s="153"/>
      <c r="C79" s="153"/>
      <c r="F79" s="28"/>
      <c r="H79" s="28"/>
      <c r="I79" s="29"/>
      <c r="J79" s="29"/>
      <c r="K79" s="29"/>
      <c r="L79" s="29"/>
    </row>
    <row r="80" spans="2:12" s="27" customFormat="1">
      <c r="B80" s="153"/>
      <c r="C80" s="153"/>
      <c r="F80" s="28"/>
      <c r="H80" s="28"/>
      <c r="I80" s="29"/>
      <c r="J80" s="29"/>
      <c r="K80" s="29"/>
      <c r="L80" s="29"/>
    </row>
    <row r="81" spans="2:12" s="27" customFormat="1">
      <c r="B81" s="153"/>
      <c r="C81" s="153"/>
      <c r="F81" s="28"/>
      <c r="H81" s="28"/>
      <c r="I81" s="29"/>
      <c r="J81" s="29"/>
      <c r="K81" s="29"/>
      <c r="L81" s="29"/>
    </row>
    <row r="82" spans="2:12" s="27" customFormat="1">
      <c r="B82" s="153"/>
      <c r="C82" s="153"/>
      <c r="F82" s="28"/>
      <c r="H82" s="28"/>
      <c r="I82" s="29"/>
      <c r="J82" s="29"/>
      <c r="K82" s="29"/>
      <c r="L82" s="29"/>
    </row>
    <row r="83" spans="2:12" s="27" customFormat="1">
      <c r="B83" s="153"/>
      <c r="C83" s="153"/>
      <c r="F83" s="28"/>
      <c r="H83" s="28"/>
      <c r="I83" s="29"/>
      <c r="J83" s="29"/>
      <c r="K83" s="29"/>
      <c r="L83" s="29"/>
    </row>
    <row r="84" spans="2:12" s="27" customFormat="1">
      <c r="B84" s="153"/>
      <c r="C84" s="153"/>
      <c r="F84" s="28"/>
      <c r="H84" s="28"/>
      <c r="I84" s="29"/>
      <c r="J84" s="29"/>
      <c r="K84" s="29"/>
      <c r="L84" s="29"/>
    </row>
    <row r="85" spans="2:12" s="27" customFormat="1">
      <c r="B85" s="153"/>
      <c r="C85" s="153"/>
      <c r="F85" s="28"/>
      <c r="H85" s="28"/>
      <c r="I85" s="29"/>
      <c r="J85" s="29"/>
      <c r="K85" s="29"/>
      <c r="L85" s="29"/>
    </row>
    <row r="86" spans="2:12" s="27" customFormat="1">
      <c r="B86" s="153"/>
      <c r="C86" s="153"/>
      <c r="F86" s="28"/>
      <c r="H86" s="28"/>
      <c r="I86" s="29"/>
      <c r="J86" s="29"/>
      <c r="K86" s="29"/>
      <c r="L86" s="29"/>
    </row>
    <row r="87" spans="2:12" s="27" customFormat="1">
      <c r="B87" s="153"/>
      <c r="C87" s="153"/>
      <c r="F87" s="28"/>
      <c r="H87" s="28"/>
      <c r="I87" s="29"/>
      <c r="J87" s="29"/>
      <c r="K87" s="29"/>
      <c r="L87" s="29"/>
    </row>
    <row r="88" spans="2:12" s="27" customFormat="1">
      <c r="B88" s="153"/>
      <c r="C88" s="153"/>
      <c r="F88" s="28"/>
      <c r="H88" s="28"/>
      <c r="I88" s="29"/>
      <c r="J88" s="29"/>
      <c r="K88" s="29"/>
      <c r="L88" s="29"/>
    </row>
    <row r="89" spans="2:12" s="27" customFormat="1">
      <c r="B89" s="153"/>
      <c r="C89" s="153"/>
      <c r="F89" s="28"/>
      <c r="H89" s="28"/>
      <c r="I89" s="29"/>
      <c r="J89" s="29"/>
      <c r="K89" s="29"/>
      <c r="L89" s="29"/>
    </row>
    <row r="90" spans="2:12" s="27" customFormat="1">
      <c r="B90" s="153"/>
      <c r="C90" s="153"/>
      <c r="F90" s="28"/>
      <c r="H90" s="28"/>
      <c r="I90" s="29"/>
      <c r="J90" s="29"/>
      <c r="K90" s="29"/>
      <c r="L90" s="29"/>
    </row>
    <row r="91" spans="2:12" s="27" customFormat="1">
      <c r="B91" s="153"/>
      <c r="C91" s="153"/>
      <c r="F91" s="28"/>
      <c r="H91" s="28"/>
      <c r="I91" s="29"/>
      <c r="J91" s="29"/>
      <c r="K91" s="29"/>
      <c r="L91" s="29"/>
    </row>
    <row r="92" spans="2:12" s="27" customFormat="1">
      <c r="B92" s="153"/>
      <c r="C92" s="153"/>
      <c r="F92" s="28"/>
      <c r="H92" s="28"/>
      <c r="I92" s="29"/>
      <c r="J92" s="29"/>
      <c r="K92" s="29"/>
      <c r="L92" s="29"/>
    </row>
    <row r="93" spans="2:12" s="27" customFormat="1">
      <c r="B93" s="153"/>
      <c r="C93" s="153"/>
      <c r="F93" s="28"/>
      <c r="H93" s="28"/>
      <c r="I93" s="29"/>
      <c r="J93" s="29"/>
      <c r="K93" s="29"/>
      <c r="L93" s="29"/>
    </row>
    <row r="94" spans="2:12" s="27" customFormat="1">
      <c r="B94" s="153"/>
      <c r="C94" s="153"/>
      <c r="F94" s="28"/>
      <c r="H94" s="28"/>
      <c r="I94" s="29"/>
      <c r="J94" s="29"/>
      <c r="K94" s="29"/>
      <c r="L94" s="29"/>
    </row>
    <row r="95" spans="2:12" s="27" customFormat="1">
      <c r="B95" s="153"/>
      <c r="C95" s="153"/>
      <c r="F95" s="28"/>
      <c r="H95" s="28"/>
      <c r="I95" s="29"/>
      <c r="J95" s="29"/>
      <c r="K95" s="29"/>
      <c r="L95" s="29"/>
    </row>
    <row r="96" spans="2:12" s="27" customFormat="1">
      <c r="B96" s="153"/>
      <c r="C96" s="153"/>
      <c r="F96" s="28"/>
      <c r="H96" s="28"/>
      <c r="I96" s="29"/>
      <c r="J96" s="29"/>
      <c r="K96" s="29"/>
      <c r="L96" s="29"/>
    </row>
    <row r="97" spans="2:12" s="27" customFormat="1">
      <c r="B97" s="153"/>
      <c r="C97" s="153"/>
      <c r="F97" s="28"/>
      <c r="H97" s="28"/>
      <c r="I97" s="29"/>
      <c r="J97" s="29"/>
      <c r="K97" s="29"/>
      <c r="L97" s="29"/>
    </row>
    <row r="98" spans="2:12" s="27" customFormat="1">
      <c r="B98" s="153"/>
      <c r="C98" s="153"/>
      <c r="F98" s="28"/>
      <c r="H98" s="28"/>
      <c r="I98" s="29"/>
      <c r="J98" s="29"/>
      <c r="K98" s="29"/>
      <c r="L98" s="29"/>
    </row>
    <row r="99" spans="2:12" s="27" customFormat="1">
      <c r="B99" s="153"/>
      <c r="C99" s="153"/>
      <c r="F99" s="28"/>
      <c r="H99" s="28"/>
      <c r="I99" s="29"/>
      <c r="J99" s="29"/>
      <c r="K99" s="29"/>
      <c r="L99" s="29"/>
    </row>
    <row r="100" spans="2:12" s="27" customFormat="1">
      <c r="B100" s="153"/>
      <c r="C100" s="153"/>
      <c r="F100" s="28"/>
      <c r="H100" s="28"/>
      <c r="I100" s="29"/>
      <c r="J100" s="29"/>
      <c r="K100" s="29"/>
      <c r="L100" s="29"/>
    </row>
    <row r="101" spans="2:12" s="27" customFormat="1">
      <c r="B101" s="153"/>
      <c r="C101" s="153"/>
      <c r="F101" s="28"/>
      <c r="H101" s="28"/>
      <c r="I101" s="29"/>
      <c r="J101" s="29"/>
      <c r="K101" s="29"/>
      <c r="L101" s="29"/>
    </row>
    <row r="102" spans="2:12" s="27" customFormat="1">
      <c r="B102" s="153"/>
      <c r="C102" s="153"/>
      <c r="F102" s="28"/>
      <c r="H102" s="28"/>
      <c r="I102" s="29"/>
      <c r="J102" s="29"/>
      <c r="K102" s="29"/>
      <c r="L102" s="29"/>
    </row>
    <row r="103" spans="2:12" s="27" customFormat="1">
      <c r="B103" s="153"/>
      <c r="C103" s="153"/>
      <c r="F103" s="28"/>
      <c r="H103" s="28"/>
      <c r="I103" s="29"/>
      <c r="J103" s="29"/>
      <c r="K103" s="29"/>
      <c r="L103" s="29"/>
    </row>
    <row r="104" spans="2:12" s="27" customFormat="1">
      <c r="B104" s="153"/>
      <c r="C104" s="153"/>
      <c r="F104" s="28"/>
      <c r="H104" s="28"/>
      <c r="I104" s="29"/>
      <c r="J104" s="29"/>
      <c r="K104" s="29"/>
      <c r="L104" s="29"/>
    </row>
    <row r="105" spans="2:12" s="27" customFormat="1">
      <c r="B105" s="153"/>
      <c r="C105" s="153"/>
      <c r="F105" s="28"/>
      <c r="H105" s="28"/>
      <c r="I105" s="29"/>
      <c r="J105" s="29"/>
      <c r="K105" s="29"/>
      <c r="L105" s="29"/>
    </row>
    <row r="106" spans="2:12" s="27" customFormat="1">
      <c r="B106" s="153"/>
      <c r="C106" s="153"/>
      <c r="F106" s="28"/>
      <c r="H106" s="28"/>
      <c r="I106" s="29"/>
      <c r="J106" s="29"/>
      <c r="K106" s="29"/>
      <c r="L106" s="29"/>
    </row>
    <row r="107" spans="2:12" s="27" customFormat="1">
      <c r="B107" s="153"/>
      <c r="C107" s="153"/>
      <c r="F107" s="28"/>
      <c r="H107" s="28"/>
      <c r="I107" s="29"/>
      <c r="J107" s="29"/>
      <c r="K107" s="29"/>
      <c r="L107" s="29"/>
    </row>
    <row r="108" spans="2:12" s="27" customFormat="1">
      <c r="B108" s="153"/>
      <c r="C108" s="153"/>
      <c r="F108" s="28"/>
      <c r="H108" s="28"/>
      <c r="I108" s="29"/>
      <c r="J108" s="29"/>
      <c r="K108" s="29"/>
      <c r="L108" s="29"/>
    </row>
    <row r="109" spans="2:12" s="27" customFormat="1">
      <c r="B109" s="153"/>
      <c r="C109" s="153"/>
      <c r="F109" s="28"/>
      <c r="H109" s="28"/>
      <c r="I109" s="29"/>
      <c r="J109" s="29"/>
      <c r="K109" s="29"/>
      <c r="L109" s="29"/>
    </row>
    <row r="110" spans="2:12" s="27" customFormat="1">
      <c r="B110" s="153"/>
      <c r="C110" s="153"/>
      <c r="F110" s="28"/>
      <c r="H110" s="28"/>
      <c r="I110" s="29"/>
      <c r="J110" s="29"/>
      <c r="K110" s="29"/>
      <c r="L110" s="29"/>
    </row>
    <row r="111" spans="2:12" s="27" customFormat="1">
      <c r="B111" s="153"/>
      <c r="C111" s="153"/>
      <c r="F111" s="28"/>
      <c r="H111" s="28"/>
      <c r="I111" s="29"/>
      <c r="J111" s="29"/>
      <c r="K111" s="29"/>
      <c r="L111" s="29"/>
    </row>
    <row r="112" spans="2:12" s="27" customFormat="1">
      <c r="B112" s="153"/>
      <c r="C112" s="153"/>
      <c r="F112" s="28"/>
      <c r="H112" s="28"/>
      <c r="I112" s="29"/>
      <c r="J112" s="29"/>
      <c r="K112" s="29"/>
      <c r="L112" s="29"/>
    </row>
    <row r="113" spans="2:12" s="27" customFormat="1">
      <c r="B113" s="153"/>
      <c r="C113" s="153"/>
      <c r="F113" s="28"/>
      <c r="H113" s="28"/>
      <c r="I113" s="29"/>
      <c r="J113" s="29"/>
      <c r="K113" s="29"/>
      <c r="L113" s="29"/>
    </row>
    <row r="114" spans="2:12" s="27" customFormat="1">
      <c r="B114" s="153"/>
      <c r="C114" s="153"/>
      <c r="F114" s="28"/>
      <c r="H114" s="28"/>
      <c r="I114" s="29"/>
      <c r="J114" s="29"/>
      <c r="K114" s="29"/>
      <c r="L114" s="29"/>
    </row>
    <row r="115" spans="2:12" s="27" customFormat="1">
      <c r="B115" s="153"/>
      <c r="C115" s="153"/>
      <c r="F115" s="28"/>
      <c r="H115" s="28"/>
      <c r="I115" s="29"/>
      <c r="J115" s="29"/>
      <c r="K115" s="29"/>
      <c r="L115" s="29"/>
    </row>
    <row r="116" spans="2:12" s="27" customFormat="1">
      <c r="B116" s="153"/>
      <c r="C116" s="153"/>
      <c r="F116" s="28"/>
      <c r="H116" s="28"/>
      <c r="I116" s="29"/>
      <c r="J116" s="29"/>
      <c r="K116" s="29"/>
      <c r="L116" s="29"/>
    </row>
    <row r="117" spans="2:12" s="27" customFormat="1">
      <c r="B117" s="153"/>
      <c r="C117" s="153"/>
      <c r="F117" s="28"/>
      <c r="H117" s="28"/>
      <c r="I117" s="29"/>
      <c r="J117" s="29"/>
      <c r="K117" s="29"/>
      <c r="L117" s="29"/>
    </row>
    <row r="118" spans="2:12" s="27" customFormat="1">
      <c r="B118" s="153"/>
      <c r="C118" s="153"/>
      <c r="F118" s="28"/>
      <c r="H118" s="28"/>
      <c r="I118" s="29"/>
      <c r="J118" s="29"/>
      <c r="K118" s="29"/>
      <c r="L118" s="29"/>
    </row>
    <row r="119" spans="2:12" s="27" customFormat="1">
      <c r="B119" s="153"/>
      <c r="C119" s="153"/>
      <c r="F119" s="28"/>
      <c r="H119" s="28"/>
      <c r="I119" s="29"/>
      <c r="J119" s="29"/>
      <c r="K119" s="29"/>
      <c r="L119" s="29"/>
    </row>
    <row r="120" spans="2:12" s="27" customFormat="1">
      <c r="B120" s="153"/>
      <c r="C120" s="153"/>
      <c r="F120" s="28"/>
      <c r="H120" s="28"/>
      <c r="I120" s="29"/>
      <c r="J120" s="29"/>
      <c r="K120" s="29"/>
      <c r="L120" s="29"/>
    </row>
    <row r="121" spans="2:12" s="27" customFormat="1">
      <c r="B121" s="153"/>
      <c r="C121" s="153"/>
      <c r="F121" s="28"/>
      <c r="H121" s="28"/>
      <c r="I121" s="29"/>
      <c r="J121" s="29"/>
      <c r="K121" s="29"/>
      <c r="L121" s="29"/>
    </row>
    <row r="122" spans="2:12" s="27" customFormat="1">
      <c r="B122" s="153"/>
      <c r="C122" s="153"/>
      <c r="F122" s="28"/>
      <c r="H122" s="28"/>
      <c r="I122" s="29"/>
      <c r="J122" s="29"/>
      <c r="K122" s="29"/>
      <c r="L122" s="29"/>
    </row>
    <row r="123" spans="2:12" s="27" customFormat="1">
      <c r="B123" s="153"/>
      <c r="C123" s="153"/>
      <c r="F123" s="28"/>
      <c r="H123" s="28"/>
      <c r="I123" s="29"/>
      <c r="J123" s="29"/>
      <c r="K123" s="29"/>
      <c r="L123" s="29"/>
    </row>
    <row r="124" spans="2:12" s="27" customFormat="1">
      <c r="B124" s="153"/>
      <c r="C124" s="153"/>
      <c r="F124" s="28"/>
      <c r="H124" s="28"/>
      <c r="I124" s="29"/>
      <c r="J124" s="29"/>
      <c r="K124" s="29"/>
      <c r="L124" s="29"/>
    </row>
    <row r="125" spans="2:12" s="27" customFormat="1">
      <c r="B125" s="153"/>
      <c r="C125" s="153"/>
      <c r="F125" s="28"/>
      <c r="H125" s="28"/>
      <c r="I125" s="29"/>
      <c r="J125" s="29"/>
      <c r="K125" s="29"/>
      <c r="L125" s="29"/>
    </row>
    <row r="126" spans="2:12" s="27" customFormat="1">
      <c r="B126" s="153"/>
      <c r="C126" s="153"/>
      <c r="F126" s="28"/>
      <c r="H126" s="28"/>
      <c r="I126" s="29"/>
      <c r="J126" s="29"/>
      <c r="K126" s="29"/>
      <c r="L126" s="29"/>
    </row>
    <row r="127" spans="2:12" s="27" customFormat="1">
      <c r="B127" s="153"/>
      <c r="C127" s="153"/>
      <c r="F127" s="28"/>
      <c r="H127" s="28"/>
      <c r="I127" s="29"/>
      <c r="J127" s="29"/>
      <c r="K127" s="29"/>
      <c r="L127" s="29"/>
    </row>
    <row r="128" spans="2:12" s="27" customFormat="1">
      <c r="B128" s="153"/>
      <c r="C128" s="153"/>
      <c r="F128" s="28"/>
      <c r="H128" s="28"/>
      <c r="I128" s="29"/>
      <c r="J128" s="29"/>
      <c r="K128" s="29"/>
      <c r="L128" s="29"/>
    </row>
    <row r="129" spans="2:12" s="27" customFormat="1">
      <c r="B129" s="153"/>
      <c r="C129" s="153"/>
      <c r="F129" s="28"/>
      <c r="H129" s="28"/>
      <c r="I129" s="29"/>
      <c r="J129" s="29"/>
      <c r="K129" s="29"/>
      <c r="L129" s="29"/>
    </row>
    <row r="130" spans="2:12" s="27" customFormat="1">
      <c r="B130" s="153"/>
      <c r="C130" s="153"/>
      <c r="F130" s="28"/>
      <c r="H130" s="28"/>
      <c r="I130" s="29"/>
      <c r="J130" s="29"/>
      <c r="K130" s="29"/>
      <c r="L130" s="29"/>
    </row>
    <row r="131" spans="2:12" s="27" customFormat="1">
      <c r="B131" s="153"/>
      <c r="C131" s="153"/>
      <c r="F131" s="28"/>
      <c r="H131" s="28"/>
      <c r="I131" s="29"/>
      <c r="J131" s="29"/>
      <c r="K131" s="29"/>
      <c r="L131" s="29"/>
    </row>
    <row r="132" spans="2:12" s="27" customFormat="1">
      <c r="B132" s="153"/>
      <c r="C132" s="153"/>
      <c r="F132" s="28"/>
      <c r="H132" s="28"/>
      <c r="I132" s="29"/>
      <c r="J132" s="29"/>
      <c r="K132" s="29"/>
      <c r="L132" s="29"/>
    </row>
    <row r="133" spans="2:12" s="27" customFormat="1">
      <c r="B133" s="153"/>
      <c r="C133" s="153"/>
      <c r="F133" s="28"/>
      <c r="H133" s="28"/>
      <c r="I133" s="29"/>
      <c r="J133" s="29"/>
      <c r="K133" s="29"/>
      <c r="L133" s="29"/>
    </row>
    <row r="134" spans="2:12" s="27" customFormat="1">
      <c r="B134" s="153"/>
      <c r="C134" s="153"/>
      <c r="F134" s="28"/>
      <c r="H134" s="28"/>
      <c r="I134" s="29"/>
      <c r="J134" s="29"/>
      <c r="K134" s="29"/>
      <c r="L134" s="29"/>
    </row>
    <row r="135" spans="2:12" s="27" customFormat="1">
      <c r="B135" s="153"/>
      <c r="C135" s="153"/>
      <c r="F135" s="28"/>
      <c r="H135" s="28"/>
      <c r="I135" s="29"/>
      <c r="J135" s="29"/>
      <c r="K135" s="29"/>
      <c r="L135" s="29"/>
    </row>
    <row r="136" spans="2:12" s="27" customFormat="1">
      <c r="B136" s="153"/>
      <c r="C136" s="153"/>
      <c r="F136" s="28"/>
      <c r="H136" s="28"/>
      <c r="I136" s="29"/>
      <c r="J136" s="29"/>
      <c r="K136" s="29"/>
      <c r="L136" s="29"/>
    </row>
    <row r="137" spans="2:12" s="27" customFormat="1">
      <c r="B137" s="153"/>
      <c r="C137" s="153"/>
      <c r="F137" s="28"/>
      <c r="H137" s="28"/>
      <c r="I137" s="29"/>
      <c r="J137" s="29"/>
      <c r="K137" s="29"/>
      <c r="L137" s="29"/>
    </row>
    <row r="138" spans="2:12" s="27" customFormat="1">
      <c r="B138" s="153"/>
      <c r="C138" s="153"/>
      <c r="F138" s="28"/>
      <c r="H138" s="28"/>
      <c r="I138" s="29"/>
      <c r="J138" s="29"/>
      <c r="K138" s="29"/>
      <c r="L138" s="29"/>
    </row>
    <row r="139" spans="2:12" s="27" customFormat="1">
      <c r="B139" s="153"/>
      <c r="C139" s="153"/>
      <c r="F139" s="28"/>
      <c r="H139" s="28"/>
      <c r="I139" s="29"/>
      <c r="J139" s="29"/>
      <c r="K139" s="29"/>
      <c r="L139" s="29"/>
    </row>
    <row r="140" spans="2:12" s="27" customFormat="1">
      <c r="B140" s="153"/>
      <c r="C140" s="153"/>
      <c r="F140" s="28"/>
      <c r="H140" s="28"/>
      <c r="I140" s="29"/>
      <c r="J140" s="29"/>
      <c r="K140" s="29"/>
      <c r="L140" s="29"/>
    </row>
    <row r="141" spans="2:12" s="27" customFormat="1">
      <c r="B141" s="153"/>
      <c r="C141" s="153"/>
      <c r="F141" s="28"/>
      <c r="H141" s="28"/>
      <c r="I141" s="29"/>
      <c r="J141" s="29"/>
      <c r="K141" s="29"/>
      <c r="L141" s="29"/>
    </row>
    <row r="142" spans="2:12" s="27" customFormat="1">
      <c r="B142" s="153"/>
      <c r="C142" s="153"/>
      <c r="F142" s="28"/>
      <c r="H142" s="28"/>
      <c r="I142" s="29"/>
      <c r="J142" s="29"/>
      <c r="K142" s="29"/>
      <c r="L142" s="29"/>
    </row>
    <row r="143" spans="2:12" s="27" customFormat="1">
      <c r="B143" s="153"/>
      <c r="C143" s="153"/>
      <c r="F143" s="28"/>
      <c r="H143" s="28"/>
      <c r="I143" s="29"/>
      <c r="J143" s="29"/>
      <c r="K143" s="29"/>
      <c r="L143" s="29"/>
    </row>
    <row r="144" spans="2:12" s="27" customFormat="1">
      <c r="B144" s="153"/>
      <c r="C144" s="153"/>
      <c r="F144" s="28"/>
      <c r="H144" s="28"/>
      <c r="I144" s="29"/>
      <c r="J144" s="29"/>
      <c r="K144" s="29"/>
      <c r="L144" s="29"/>
    </row>
    <row r="145" spans="2:12" s="27" customFormat="1">
      <c r="B145" s="153"/>
      <c r="C145" s="153"/>
      <c r="F145" s="28"/>
      <c r="H145" s="28"/>
      <c r="I145" s="29"/>
      <c r="J145" s="29"/>
      <c r="K145" s="29"/>
      <c r="L145" s="29"/>
    </row>
    <row r="146" spans="2:12" s="27" customFormat="1">
      <c r="B146" s="153"/>
      <c r="C146" s="153"/>
      <c r="F146" s="28"/>
      <c r="H146" s="28"/>
      <c r="I146" s="29"/>
      <c r="J146" s="29"/>
      <c r="K146" s="29"/>
      <c r="L146" s="29"/>
    </row>
    <row r="147" spans="2:12" s="27" customFormat="1">
      <c r="B147" s="153"/>
      <c r="C147" s="153"/>
      <c r="F147" s="28"/>
      <c r="H147" s="28"/>
      <c r="I147" s="29"/>
      <c r="J147" s="29"/>
      <c r="K147" s="29"/>
      <c r="L147" s="29"/>
    </row>
    <row r="148" spans="2:12" s="27" customFormat="1">
      <c r="B148" s="153"/>
      <c r="C148" s="153"/>
      <c r="F148" s="28"/>
      <c r="H148" s="28"/>
      <c r="I148" s="29"/>
      <c r="J148" s="29"/>
      <c r="K148" s="29"/>
      <c r="L148" s="29"/>
    </row>
    <row r="149" spans="2:12" s="27" customFormat="1">
      <c r="B149" s="153"/>
      <c r="C149" s="153"/>
      <c r="F149" s="28"/>
      <c r="H149" s="28"/>
      <c r="I149" s="29"/>
      <c r="J149" s="29"/>
      <c r="K149" s="29"/>
      <c r="L149" s="29"/>
    </row>
    <row r="150" spans="2:12" s="27" customFormat="1">
      <c r="B150" s="153"/>
      <c r="C150" s="153"/>
      <c r="F150" s="28"/>
      <c r="H150" s="28"/>
      <c r="I150" s="29"/>
      <c r="J150" s="29"/>
      <c r="K150" s="29"/>
      <c r="L150" s="29"/>
    </row>
    <row r="151" spans="2:12" s="27" customFormat="1">
      <c r="B151" s="153"/>
      <c r="C151" s="153"/>
      <c r="F151" s="28"/>
      <c r="H151" s="28"/>
      <c r="I151" s="29"/>
      <c r="J151" s="29"/>
      <c r="K151" s="29"/>
      <c r="L151" s="29"/>
    </row>
    <row r="152" spans="2:12" s="27" customFormat="1">
      <c r="B152" s="153"/>
      <c r="C152" s="153"/>
      <c r="F152" s="28"/>
      <c r="H152" s="28"/>
      <c r="I152" s="29"/>
      <c r="J152" s="29"/>
      <c r="K152" s="29"/>
      <c r="L152" s="29"/>
    </row>
    <row r="153" spans="2:12" s="27" customFormat="1">
      <c r="B153" s="153"/>
      <c r="C153" s="153"/>
      <c r="F153" s="28"/>
      <c r="H153" s="28"/>
      <c r="I153" s="29"/>
      <c r="J153" s="29"/>
      <c r="K153" s="29"/>
      <c r="L153" s="29"/>
    </row>
    <row r="154" spans="2:12" s="27" customFormat="1">
      <c r="B154" s="153"/>
      <c r="C154" s="153"/>
      <c r="F154" s="28"/>
      <c r="H154" s="28"/>
      <c r="I154" s="29"/>
      <c r="J154" s="29"/>
      <c r="K154" s="29"/>
      <c r="L154" s="29"/>
    </row>
    <row r="155" spans="2:12" s="27" customFormat="1">
      <c r="B155" s="153"/>
      <c r="C155" s="153"/>
      <c r="F155" s="28"/>
      <c r="H155" s="28"/>
      <c r="I155" s="29"/>
      <c r="J155" s="29"/>
      <c r="K155" s="29"/>
      <c r="L155" s="29"/>
    </row>
    <row r="156" spans="2:12" s="27" customFormat="1">
      <c r="B156" s="153"/>
      <c r="C156" s="153"/>
      <c r="F156" s="28"/>
      <c r="H156" s="28"/>
      <c r="I156" s="29"/>
      <c r="J156" s="29"/>
      <c r="K156" s="29"/>
      <c r="L156" s="29"/>
    </row>
    <row r="157" spans="2:12" s="27" customFormat="1">
      <c r="B157" s="153"/>
      <c r="C157" s="153"/>
      <c r="F157" s="28"/>
      <c r="H157" s="28"/>
      <c r="I157" s="29"/>
      <c r="J157" s="29"/>
      <c r="K157" s="29"/>
      <c r="L157" s="29"/>
    </row>
    <row r="158" spans="2:12" s="27" customFormat="1">
      <c r="B158" s="153"/>
      <c r="C158" s="153"/>
      <c r="F158" s="28"/>
      <c r="H158" s="28"/>
      <c r="I158" s="29"/>
      <c r="J158" s="29"/>
      <c r="K158" s="29"/>
      <c r="L158" s="29"/>
    </row>
    <row r="159" spans="2:12" s="27" customFormat="1">
      <c r="B159" s="153"/>
      <c r="C159" s="153"/>
      <c r="F159" s="28"/>
      <c r="H159" s="28"/>
      <c r="I159" s="29"/>
      <c r="J159" s="29"/>
      <c r="K159" s="29"/>
      <c r="L159" s="29"/>
    </row>
    <row r="160" spans="2:12" s="27" customFormat="1">
      <c r="B160" s="153"/>
      <c r="C160" s="153"/>
      <c r="F160" s="28"/>
      <c r="H160" s="28"/>
      <c r="I160" s="29"/>
      <c r="J160" s="29"/>
      <c r="K160" s="29"/>
      <c r="L160" s="29"/>
    </row>
    <row r="161" spans="2:12" s="27" customFormat="1">
      <c r="B161" s="153"/>
      <c r="C161" s="153"/>
      <c r="F161" s="28"/>
      <c r="H161" s="28"/>
      <c r="I161" s="29"/>
      <c r="J161" s="29"/>
      <c r="K161" s="29"/>
      <c r="L161" s="29"/>
    </row>
    <row r="162" spans="2:12" s="27" customFormat="1">
      <c r="B162" s="153"/>
      <c r="C162" s="153"/>
      <c r="F162" s="28"/>
      <c r="H162" s="28"/>
      <c r="I162" s="29"/>
      <c r="J162" s="29"/>
      <c r="K162" s="29"/>
      <c r="L162" s="29"/>
    </row>
    <row r="163" spans="2:12" s="27" customFormat="1">
      <c r="B163" s="153"/>
      <c r="C163" s="153"/>
      <c r="F163" s="28"/>
      <c r="H163" s="28"/>
      <c r="I163" s="29"/>
      <c r="J163" s="29"/>
      <c r="K163" s="29"/>
      <c r="L163" s="29"/>
    </row>
    <row r="164" spans="2:12" s="27" customFormat="1">
      <c r="B164" s="153"/>
      <c r="C164" s="153"/>
      <c r="F164" s="28"/>
      <c r="H164" s="28"/>
      <c r="I164" s="29"/>
      <c r="J164" s="29"/>
      <c r="K164" s="29"/>
      <c r="L164" s="29"/>
    </row>
    <row r="165" spans="2:12" s="27" customFormat="1">
      <c r="B165" s="153"/>
      <c r="C165" s="153"/>
      <c r="F165" s="28"/>
      <c r="H165" s="28"/>
      <c r="I165" s="29"/>
      <c r="J165" s="29"/>
      <c r="K165" s="29"/>
      <c r="L165" s="29"/>
    </row>
    <row r="166" spans="2:12" s="27" customFormat="1">
      <c r="B166" s="153"/>
      <c r="C166" s="153"/>
      <c r="F166" s="28"/>
      <c r="H166" s="28"/>
      <c r="I166" s="29"/>
      <c r="J166" s="29"/>
      <c r="K166" s="29"/>
      <c r="L166" s="29"/>
    </row>
    <row r="167" spans="2:12" s="27" customFormat="1">
      <c r="B167" s="153"/>
      <c r="C167" s="153"/>
      <c r="F167" s="28"/>
      <c r="H167" s="28"/>
      <c r="I167" s="29"/>
      <c r="J167" s="29"/>
      <c r="K167" s="29"/>
      <c r="L167" s="29"/>
    </row>
    <row r="168" spans="2:12" s="27" customFormat="1">
      <c r="B168" s="153"/>
      <c r="C168" s="153"/>
      <c r="F168" s="28"/>
      <c r="H168" s="28"/>
      <c r="I168" s="29"/>
      <c r="J168" s="29"/>
      <c r="K168" s="29"/>
      <c r="L168" s="29"/>
    </row>
    <row r="169" spans="2:12" s="27" customFormat="1">
      <c r="B169" s="153"/>
      <c r="C169" s="153"/>
      <c r="F169" s="28"/>
      <c r="H169" s="28"/>
      <c r="I169" s="29"/>
      <c r="J169" s="29"/>
      <c r="K169" s="29"/>
      <c r="L169" s="29"/>
    </row>
    <row r="170" spans="2:12" s="27" customFormat="1">
      <c r="B170" s="153"/>
      <c r="C170" s="153"/>
      <c r="F170" s="28"/>
      <c r="H170" s="28"/>
      <c r="I170" s="29"/>
      <c r="J170" s="29"/>
      <c r="K170" s="29"/>
      <c r="L170" s="29"/>
    </row>
    <row r="171" spans="2:12" s="27" customFormat="1">
      <c r="B171" s="153"/>
      <c r="C171" s="153"/>
      <c r="F171" s="28"/>
      <c r="H171" s="28"/>
      <c r="I171" s="29"/>
      <c r="J171" s="29"/>
      <c r="K171" s="29"/>
      <c r="L171" s="29"/>
    </row>
    <row r="172" spans="2:12" s="27" customFormat="1">
      <c r="B172" s="153"/>
      <c r="C172" s="153"/>
      <c r="F172" s="28"/>
      <c r="H172" s="28"/>
      <c r="I172" s="29"/>
      <c r="J172" s="29"/>
      <c r="K172" s="29"/>
      <c r="L172" s="29"/>
    </row>
    <row r="173" spans="2:12" s="27" customFormat="1">
      <c r="B173" s="153"/>
      <c r="C173" s="153"/>
      <c r="F173" s="28"/>
      <c r="H173" s="28"/>
      <c r="I173" s="29"/>
      <c r="J173" s="29"/>
      <c r="K173" s="29"/>
      <c r="L173" s="29"/>
    </row>
    <row r="174" spans="2:12" s="27" customFormat="1">
      <c r="B174" s="153"/>
      <c r="C174" s="153"/>
      <c r="F174" s="28"/>
      <c r="H174" s="28"/>
      <c r="I174" s="29"/>
      <c r="J174" s="29"/>
      <c r="K174" s="29"/>
      <c r="L174" s="29"/>
    </row>
    <row r="175" spans="2:12" s="27" customFormat="1">
      <c r="B175" s="153"/>
      <c r="C175" s="153"/>
      <c r="F175" s="28"/>
      <c r="H175" s="28"/>
      <c r="I175" s="29"/>
      <c r="J175" s="29"/>
      <c r="K175" s="29"/>
      <c r="L175" s="29"/>
    </row>
    <row r="176" spans="2:12" s="27" customFormat="1">
      <c r="B176" s="153"/>
      <c r="C176" s="153"/>
      <c r="F176" s="28"/>
      <c r="H176" s="28"/>
      <c r="I176" s="29"/>
      <c r="J176" s="29"/>
      <c r="K176" s="29"/>
      <c r="L176" s="29"/>
    </row>
    <row r="177" spans="2:12" s="27" customFormat="1">
      <c r="B177" s="153"/>
      <c r="C177" s="153"/>
      <c r="F177" s="28"/>
      <c r="H177" s="28"/>
      <c r="I177" s="29"/>
      <c r="J177" s="29"/>
      <c r="K177" s="29"/>
      <c r="L177" s="29"/>
    </row>
    <row r="178" spans="2:12" s="27" customFormat="1">
      <c r="B178" s="153"/>
      <c r="C178" s="153"/>
      <c r="F178" s="28"/>
      <c r="H178" s="28"/>
      <c r="I178" s="29"/>
      <c r="J178" s="29"/>
      <c r="K178" s="29"/>
      <c r="L178" s="29"/>
    </row>
    <row r="179" spans="2:12" s="27" customFormat="1">
      <c r="B179" s="153"/>
      <c r="C179" s="153"/>
      <c r="F179" s="28"/>
      <c r="H179" s="28"/>
      <c r="I179" s="29"/>
      <c r="J179" s="29"/>
      <c r="K179" s="29"/>
      <c r="L179" s="29"/>
    </row>
    <row r="180" spans="2:12" s="27" customFormat="1">
      <c r="B180" s="153"/>
      <c r="C180" s="153"/>
      <c r="F180" s="28"/>
      <c r="H180" s="28"/>
      <c r="I180" s="29"/>
      <c r="J180" s="29"/>
      <c r="K180" s="29"/>
      <c r="L180" s="29"/>
    </row>
    <row r="181" spans="2:12" s="27" customFormat="1">
      <c r="B181" s="153"/>
      <c r="C181" s="153"/>
      <c r="F181" s="28"/>
      <c r="H181" s="28"/>
      <c r="I181" s="29"/>
      <c r="J181" s="29"/>
      <c r="K181" s="29"/>
      <c r="L181" s="29"/>
    </row>
    <row r="182" spans="2:12" s="27" customFormat="1">
      <c r="B182" s="153"/>
      <c r="C182" s="153"/>
      <c r="F182" s="28"/>
      <c r="H182" s="28"/>
      <c r="I182" s="29"/>
      <c r="J182" s="29"/>
      <c r="K182" s="29"/>
      <c r="L182" s="29"/>
    </row>
    <row r="183" spans="2:12" s="27" customFormat="1">
      <c r="B183" s="153"/>
      <c r="C183" s="153"/>
      <c r="F183" s="28"/>
      <c r="H183" s="28"/>
      <c r="I183" s="29"/>
      <c r="J183" s="29"/>
      <c r="K183" s="29"/>
      <c r="L183" s="29"/>
    </row>
    <row r="184" spans="2:12" s="27" customFormat="1">
      <c r="B184" s="153"/>
      <c r="C184" s="153"/>
      <c r="F184" s="28"/>
      <c r="H184" s="28"/>
      <c r="I184" s="29"/>
      <c r="J184" s="29"/>
      <c r="K184" s="29"/>
      <c r="L184" s="29"/>
    </row>
    <row r="185" spans="2:12" s="27" customFormat="1">
      <c r="B185" s="153"/>
      <c r="C185" s="153"/>
      <c r="F185" s="28"/>
      <c r="H185" s="28"/>
      <c r="I185" s="29"/>
      <c r="J185" s="29"/>
      <c r="K185" s="29"/>
      <c r="L185" s="29"/>
    </row>
    <row r="186" spans="2:12" s="27" customFormat="1">
      <c r="B186" s="153"/>
      <c r="C186" s="153"/>
      <c r="F186" s="28"/>
      <c r="H186" s="28"/>
      <c r="I186" s="29"/>
      <c r="J186" s="29"/>
      <c r="K186" s="29"/>
      <c r="L186" s="29"/>
    </row>
    <row r="187" spans="2:12" s="27" customFormat="1">
      <c r="B187" s="153"/>
      <c r="C187" s="153"/>
      <c r="F187" s="28"/>
      <c r="H187" s="28"/>
      <c r="I187" s="29"/>
      <c r="J187" s="29"/>
      <c r="K187" s="29"/>
      <c r="L187" s="29"/>
    </row>
    <row r="188" spans="2:12" s="27" customFormat="1">
      <c r="B188" s="153"/>
      <c r="C188" s="153"/>
      <c r="F188" s="28"/>
      <c r="H188" s="28"/>
      <c r="I188" s="29"/>
      <c r="J188" s="29"/>
      <c r="K188" s="29"/>
      <c r="L188" s="29"/>
    </row>
    <row r="189" spans="2:12" s="27" customFormat="1">
      <c r="B189" s="153"/>
      <c r="C189" s="153"/>
      <c r="F189" s="28"/>
      <c r="H189" s="28"/>
      <c r="I189" s="29"/>
      <c r="J189" s="29"/>
      <c r="K189" s="29"/>
      <c r="L189" s="29"/>
    </row>
    <row r="190" spans="2:12" s="27" customFormat="1">
      <c r="B190" s="153"/>
      <c r="C190" s="153"/>
      <c r="F190" s="28"/>
      <c r="H190" s="28"/>
      <c r="I190" s="29"/>
      <c r="J190" s="29"/>
      <c r="K190" s="29"/>
      <c r="L190" s="29"/>
    </row>
    <row r="191" spans="2:12" s="27" customFormat="1">
      <c r="B191" s="153"/>
      <c r="C191" s="153"/>
      <c r="F191" s="28"/>
      <c r="H191" s="28"/>
      <c r="I191" s="29"/>
      <c r="J191" s="29"/>
      <c r="K191" s="29"/>
      <c r="L191" s="29"/>
    </row>
    <row r="192" spans="2:12" s="27" customFormat="1">
      <c r="B192" s="153"/>
      <c r="C192" s="153"/>
      <c r="F192" s="28"/>
      <c r="H192" s="28"/>
      <c r="I192" s="29"/>
      <c r="J192" s="29"/>
      <c r="K192" s="29"/>
      <c r="L192" s="29"/>
    </row>
    <row r="193" spans="2:12" s="27" customFormat="1">
      <c r="B193" s="153"/>
      <c r="C193" s="153"/>
      <c r="F193" s="28"/>
      <c r="H193" s="28"/>
      <c r="I193" s="29"/>
      <c r="J193" s="29"/>
      <c r="K193" s="29"/>
      <c r="L193" s="29"/>
    </row>
    <row r="194" spans="2:12" s="27" customFormat="1">
      <c r="B194" s="153"/>
      <c r="C194" s="153"/>
      <c r="F194" s="28"/>
      <c r="H194" s="28"/>
      <c r="I194" s="29"/>
      <c r="J194" s="29"/>
      <c r="K194" s="29"/>
      <c r="L194" s="29"/>
    </row>
    <row r="195" spans="2:12" s="27" customFormat="1">
      <c r="B195" s="153"/>
      <c r="C195" s="153"/>
      <c r="F195" s="28"/>
      <c r="H195" s="28"/>
      <c r="I195" s="29"/>
      <c r="J195" s="29"/>
      <c r="K195" s="29"/>
      <c r="L195" s="29"/>
    </row>
    <row r="196" spans="2:12" s="27" customFormat="1">
      <c r="B196" s="153"/>
      <c r="C196" s="153"/>
      <c r="F196" s="28"/>
      <c r="H196" s="28"/>
      <c r="I196" s="29"/>
      <c r="J196" s="29"/>
      <c r="K196" s="29"/>
      <c r="L196" s="29"/>
    </row>
    <row r="197" spans="2:12" s="27" customFormat="1">
      <c r="B197" s="153"/>
      <c r="C197" s="153"/>
      <c r="F197" s="28"/>
      <c r="H197" s="28"/>
      <c r="I197" s="29"/>
      <c r="J197" s="29"/>
      <c r="K197" s="29"/>
      <c r="L197" s="29"/>
    </row>
    <row r="198" spans="2:12" s="27" customFormat="1">
      <c r="B198" s="153"/>
      <c r="C198" s="153"/>
      <c r="F198" s="28"/>
      <c r="H198" s="28"/>
      <c r="I198" s="29"/>
      <c r="J198" s="29"/>
      <c r="K198" s="29"/>
      <c r="L198" s="29"/>
    </row>
    <row r="199" spans="2:12" s="27" customFormat="1">
      <c r="B199" s="153"/>
      <c r="C199" s="153"/>
      <c r="F199" s="28"/>
      <c r="H199" s="28"/>
      <c r="I199" s="29"/>
      <c r="J199" s="29"/>
      <c r="K199" s="29"/>
      <c r="L199" s="29"/>
    </row>
    <row r="200" spans="2:12" s="27" customFormat="1">
      <c r="B200" s="153"/>
      <c r="C200" s="153"/>
      <c r="F200" s="28"/>
      <c r="H200" s="28"/>
      <c r="I200" s="29"/>
      <c r="J200" s="29"/>
      <c r="K200" s="29"/>
      <c r="L200" s="29"/>
    </row>
    <row r="201" spans="2:12" s="27" customFormat="1">
      <c r="B201" s="153"/>
      <c r="C201" s="153"/>
      <c r="F201" s="28"/>
      <c r="H201" s="28"/>
      <c r="I201" s="29"/>
      <c r="J201" s="29"/>
      <c r="K201" s="29"/>
      <c r="L201" s="29"/>
    </row>
    <row r="202" spans="2:12" s="27" customFormat="1">
      <c r="B202" s="153"/>
      <c r="C202" s="153"/>
      <c r="F202" s="28"/>
      <c r="H202" s="28"/>
      <c r="I202" s="29"/>
      <c r="J202" s="29"/>
      <c r="K202" s="29"/>
      <c r="L202" s="29"/>
    </row>
    <row r="203" spans="2:12" s="27" customFormat="1">
      <c r="B203" s="153"/>
      <c r="C203" s="153"/>
      <c r="F203" s="28"/>
      <c r="H203" s="28"/>
      <c r="I203" s="29"/>
      <c r="J203" s="29"/>
      <c r="K203" s="29"/>
      <c r="L203" s="29"/>
    </row>
    <row r="204" spans="2:12" s="27" customFormat="1">
      <c r="B204" s="153"/>
      <c r="C204" s="153"/>
      <c r="F204" s="28"/>
      <c r="H204" s="28"/>
      <c r="I204" s="29"/>
      <c r="J204" s="29"/>
      <c r="K204" s="29"/>
      <c r="L204" s="29"/>
    </row>
    <row r="205" spans="2:12" s="27" customFormat="1">
      <c r="B205" s="153"/>
      <c r="C205" s="153"/>
      <c r="F205" s="28"/>
      <c r="H205" s="28"/>
      <c r="I205" s="29"/>
      <c r="J205" s="29"/>
      <c r="K205" s="29"/>
      <c r="L205" s="29"/>
    </row>
    <row r="206" spans="2:12" s="27" customFormat="1">
      <c r="B206" s="153"/>
      <c r="C206" s="153"/>
      <c r="F206" s="28"/>
      <c r="H206" s="28"/>
      <c r="I206" s="29"/>
      <c r="J206" s="29"/>
      <c r="K206" s="29"/>
      <c r="L206" s="29"/>
    </row>
    <row r="207" spans="2:12" s="27" customFormat="1">
      <c r="B207" s="153"/>
      <c r="C207" s="153"/>
      <c r="F207" s="28"/>
      <c r="H207" s="28"/>
      <c r="I207" s="29"/>
      <c r="J207" s="29"/>
      <c r="K207" s="29"/>
      <c r="L207" s="29"/>
    </row>
    <row r="208" spans="2:12" s="27" customFormat="1">
      <c r="B208" s="153"/>
      <c r="C208" s="153"/>
      <c r="F208" s="28"/>
      <c r="H208" s="28"/>
      <c r="I208" s="29"/>
      <c r="J208" s="29"/>
      <c r="K208" s="29"/>
      <c r="L208" s="29"/>
    </row>
    <row r="209" spans="2:12" s="27" customFormat="1">
      <c r="B209" s="153"/>
      <c r="C209" s="153"/>
      <c r="F209" s="28"/>
      <c r="H209" s="28"/>
      <c r="I209" s="29"/>
      <c r="J209" s="29"/>
      <c r="K209" s="29"/>
      <c r="L209" s="29"/>
    </row>
    <row r="210" spans="2:12" s="27" customFormat="1">
      <c r="B210" s="153"/>
      <c r="C210" s="153"/>
      <c r="F210" s="28"/>
      <c r="H210" s="28"/>
      <c r="I210" s="29"/>
      <c r="J210" s="29"/>
      <c r="K210" s="29"/>
      <c r="L210" s="29"/>
    </row>
    <row r="211" spans="2:12" s="27" customFormat="1">
      <c r="B211" s="153"/>
      <c r="C211" s="153"/>
      <c r="F211" s="28"/>
      <c r="H211" s="28"/>
      <c r="I211" s="29"/>
      <c r="J211" s="29"/>
      <c r="K211" s="29"/>
      <c r="L211" s="29"/>
    </row>
    <row r="212" spans="2:12" s="27" customFormat="1">
      <c r="B212" s="153"/>
      <c r="C212" s="153"/>
      <c r="F212" s="28"/>
      <c r="H212" s="28"/>
      <c r="I212" s="29"/>
      <c r="J212" s="29"/>
      <c r="K212" s="29"/>
      <c r="L212" s="29"/>
    </row>
    <row r="213" spans="2:12" s="27" customFormat="1">
      <c r="B213" s="153"/>
      <c r="C213" s="153"/>
      <c r="F213" s="28"/>
      <c r="H213" s="28"/>
      <c r="I213" s="29"/>
      <c r="J213" s="29"/>
      <c r="K213" s="29"/>
      <c r="L213" s="29"/>
    </row>
    <row r="214" spans="2:12" s="27" customFormat="1">
      <c r="B214" s="153"/>
      <c r="C214" s="153"/>
      <c r="F214" s="28"/>
      <c r="H214" s="28"/>
      <c r="I214" s="29"/>
      <c r="J214" s="29"/>
      <c r="K214" s="29"/>
      <c r="L214" s="29"/>
    </row>
    <row r="215" spans="2:12" s="27" customFormat="1">
      <c r="B215" s="153"/>
      <c r="C215" s="153"/>
      <c r="F215" s="28"/>
      <c r="H215" s="28"/>
      <c r="I215" s="29"/>
      <c r="J215" s="29"/>
      <c r="K215" s="29"/>
      <c r="L215" s="29"/>
    </row>
    <row r="216" spans="2:12" s="27" customFormat="1">
      <c r="B216" s="153"/>
      <c r="C216" s="153"/>
      <c r="F216" s="28"/>
      <c r="H216" s="28"/>
      <c r="I216" s="29"/>
      <c r="J216" s="29"/>
      <c r="K216" s="29"/>
      <c r="L216" s="29"/>
    </row>
    <row r="217" spans="2:12" s="27" customFormat="1">
      <c r="B217" s="153"/>
      <c r="C217" s="153"/>
      <c r="F217" s="28"/>
      <c r="H217" s="28"/>
      <c r="I217" s="29"/>
      <c r="J217" s="29"/>
      <c r="K217" s="29"/>
      <c r="L217" s="29"/>
    </row>
    <row r="218" spans="2:12" s="27" customFormat="1">
      <c r="B218" s="153"/>
      <c r="C218" s="153"/>
      <c r="F218" s="28"/>
      <c r="H218" s="28"/>
      <c r="I218" s="29"/>
      <c r="J218" s="29"/>
      <c r="K218" s="29"/>
      <c r="L218" s="29"/>
    </row>
    <row r="219" spans="2:12" s="27" customFormat="1">
      <c r="B219" s="153"/>
      <c r="C219" s="153"/>
      <c r="F219" s="28"/>
      <c r="H219" s="28"/>
      <c r="I219" s="29"/>
      <c r="J219" s="29"/>
      <c r="K219" s="29"/>
      <c r="L219" s="29"/>
    </row>
    <row r="220" spans="2:12" s="27" customFormat="1">
      <c r="B220" s="153"/>
      <c r="C220" s="153"/>
      <c r="F220" s="28"/>
      <c r="H220" s="28"/>
      <c r="I220" s="29"/>
      <c r="J220" s="29"/>
      <c r="K220" s="29"/>
      <c r="L220" s="29"/>
    </row>
    <row r="221" spans="2:12" s="27" customFormat="1">
      <c r="B221" s="153"/>
      <c r="C221" s="153"/>
      <c r="F221" s="28"/>
      <c r="H221" s="28"/>
      <c r="I221" s="29"/>
      <c r="J221" s="29"/>
      <c r="K221" s="29"/>
      <c r="L221" s="29"/>
    </row>
    <row r="222" spans="2:12" s="27" customFormat="1">
      <c r="B222" s="153"/>
      <c r="C222" s="153"/>
      <c r="F222" s="28"/>
      <c r="H222" s="28"/>
      <c r="I222" s="29"/>
      <c r="J222" s="29"/>
      <c r="K222" s="29"/>
      <c r="L222" s="29"/>
    </row>
    <row r="223" spans="2:12" s="27" customFormat="1">
      <c r="B223" s="153"/>
      <c r="C223" s="153"/>
      <c r="F223" s="28"/>
      <c r="H223" s="28"/>
      <c r="I223" s="29"/>
      <c r="J223" s="29"/>
      <c r="K223" s="29"/>
      <c r="L223" s="29"/>
    </row>
    <row r="224" spans="2:12" s="27" customFormat="1">
      <c r="B224" s="153"/>
      <c r="C224" s="153"/>
      <c r="F224" s="28"/>
      <c r="H224" s="28"/>
      <c r="I224" s="29"/>
      <c r="J224" s="29"/>
      <c r="K224" s="29"/>
      <c r="L224" s="29"/>
    </row>
    <row r="225" spans="2:12" s="27" customFormat="1">
      <c r="B225" s="153"/>
      <c r="C225" s="153"/>
      <c r="F225" s="28"/>
      <c r="H225" s="28"/>
      <c r="I225" s="29"/>
      <c r="J225" s="29"/>
      <c r="K225" s="29"/>
      <c r="L225" s="29"/>
    </row>
    <row r="226" spans="2:12" s="27" customFormat="1">
      <c r="B226" s="153"/>
      <c r="C226" s="153"/>
      <c r="F226" s="28"/>
      <c r="H226" s="28"/>
      <c r="I226" s="29"/>
      <c r="J226" s="29"/>
      <c r="K226" s="29"/>
      <c r="L226" s="29"/>
    </row>
    <row r="227" spans="2:12" s="27" customFormat="1">
      <c r="B227" s="153"/>
      <c r="C227" s="153"/>
      <c r="F227" s="28"/>
      <c r="H227" s="28"/>
      <c r="I227" s="29"/>
      <c r="J227" s="29"/>
      <c r="K227" s="29"/>
      <c r="L227" s="29"/>
    </row>
    <row r="228" spans="2:12" s="27" customFormat="1">
      <c r="B228" s="153"/>
      <c r="C228" s="153"/>
      <c r="F228" s="28"/>
      <c r="H228" s="28"/>
      <c r="I228" s="29"/>
      <c r="J228" s="29"/>
      <c r="K228" s="29"/>
      <c r="L228" s="29"/>
    </row>
    <row r="229" spans="2:12" s="27" customFormat="1">
      <c r="B229" s="153"/>
      <c r="C229" s="153"/>
      <c r="F229" s="28"/>
      <c r="H229" s="28"/>
      <c r="I229" s="29"/>
      <c r="J229" s="29"/>
      <c r="K229" s="29"/>
      <c r="L229" s="29"/>
    </row>
    <row r="230" spans="2:12" s="27" customFormat="1">
      <c r="B230" s="153"/>
      <c r="C230" s="153"/>
      <c r="F230" s="28"/>
      <c r="H230" s="28"/>
      <c r="I230" s="29"/>
      <c r="J230" s="29"/>
      <c r="K230" s="29"/>
      <c r="L230" s="29"/>
    </row>
    <row r="231" spans="2:12" s="27" customFormat="1">
      <c r="B231" s="153"/>
      <c r="C231" s="153"/>
      <c r="F231" s="28"/>
      <c r="H231" s="28"/>
      <c r="I231" s="29"/>
      <c r="J231" s="29"/>
      <c r="K231" s="29"/>
      <c r="L231" s="29"/>
    </row>
    <row r="232" spans="2:12" s="27" customFormat="1">
      <c r="B232" s="153"/>
      <c r="C232" s="153"/>
      <c r="F232" s="28"/>
      <c r="H232" s="28"/>
      <c r="I232" s="29"/>
      <c r="J232" s="29"/>
      <c r="K232" s="29"/>
      <c r="L232" s="29"/>
    </row>
    <row r="233" spans="2:12" s="27" customFormat="1">
      <c r="B233" s="153"/>
      <c r="C233" s="153"/>
      <c r="F233" s="28"/>
      <c r="H233" s="28"/>
      <c r="I233" s="29"/>
      <c r="J233" s="29"/>
      <c r="K233" s="29"/>
      <c r="L233" s="29"/>
    </row>
    <row r="234" spans="2:12" s="27" customFormat="1">
      <c r="B234" s="153"/>
      <c r="C234" s="153"/>
      <c r="F234" s="28"/>
      <c r="H234" s="28"/>
      <c r="I234" s="29"/>
      <c r="J234" s="29"/>
      <c r="K234" s="29"/>
      <c r="L234" s="29"/>
    </row>
    <row r="235" spans="2:12" s="27" customFormat="1">
      <c r="B235" s="153"/>
      <c r="C235" s="153"/>
      <c r="F235" s="28"/>
      <c r="H235" s="28"/>
      <c r="I235" s="29"/>
      <c r="J235" s="29"/>
      <c r="K235" s="29"/>
      <c r="L235" s="29"/>
    </row>
    <row r="236" spans="2:12" s="27" customFormat="1">
      <c r="B236" s="153"/>
      <c r="C236" s="153"/>
      <c r="F236" s="28"/>
      <c r="H236" s="28"/>
      <c r="I236" s="29"/>
      <c r="J236" s="29"/>
      <c r="K236" s="29"/>
      <c r="L236" s="29"/>
    </row>
    <row r="237" spans="2:12" s="27" customFormat="1">
      <c r="B237" s="153"/>
      <c r="C237" s="153"/>
      <c r="F237" s="28"/>
      <c r="H237" s="28"/>
      <c r="I237" s="29"/>
      <c r="J237" s="29"/>
      <c r="K237" s="29"/>
      <c r="L237" s="29"/>
    </row>
    <row r="238" spans="2:12" s="27" customFormat="1">
      <c r="B238" s="153"/>
      <c r="C238" s="153"/>
      <c r="F238" s="28"/>
      <c r="H238" s="28"/>
      <c r="I238" s="29"/>
      <c r="J238" s="29"/>
      <c r="K238" s="29"/>
      <c r="L238" s="29"/>
    </row>
    <row r="239" spans="2:12" s="27" customFormat="1">
      <c r="B239" s="153"/>
      <c r="C239" s="153"/>
      <c r="F239" s="28"/>
      <c r="H239" s="28"/>
      <c r="I239" s="29"/>
      <c r="J239" s="29"/>
      <c r="K239" s="29"/>
      <c r="L239" s="29"/>
    </row>
    <row r="240" spans="2:12" s="27" customFormat="1">
      <c r="B240" s="153"/>
      <c r="C240" s="153"/>
      <c r="F240" s="28"/>
      <c r="H240" s="28"/>
      <c r="I240" s="29"/>
      <c r="J240" s="29"/>
      <c r="K240" s="29"/>
      <c r="L240" s="29"/>
    </row>
    <row r="241" spans="2:12" s="27" customFormat="1">
      <c r="B241" s="153"/>
      <c r="C241" s="153"/>
      <c r="F241" s="28"/>
      <c r="H241" s="28"/>
      <c r="I241" s="29"/>
      <c r="J241" s="29"/>
      <c r="K241" s="29"/>
      <c r="L241" s="29"/>
    </row>
    <row r="242" spans="2:12" s="27" customFormat="1">
      <c r="B242" s="153"/>
      <c r="C242" s="153"/>
      <c r="F242" s="28"/>
      <c r="H242" s="28"/>
      <c r="I242" s="29"/>
      <c r="J242" s="29"/>
      <c r="K242" s="29"/>
      <c r="L242" s="29"/>
    </row>
    <row r="243" spans="2:12" s="27" customFormat="1">
      <c r="B243" s="153"/>
      <c r="C243" s="153"/>
      <c r="F243" s="28"/>
      <c r="H243" s="28"/>
      <c r="I243" s="29"/>
      <c r="J243" s="29"/>
      <c r="K243" s="29"/>
      <c r="L243" s="29"/>
    </row>
    <row r="244" spans="2:12" s="27" customFormat="1">
      <c r="B244" s="153"/>
      <c r="C244" s="153"/>
      <c r="F244" s="28"/>
      <c r="H244" s="28"/>
      <c r="I244" s="29"/>
      <c r="J244" s="29"/>
      <c r="K244" s="29"/>
      <c r="L244" s="29"/>
    </row>
    <row r="245" spans="2:12" s="27" customFormat="1">
      <c r="B245" s="153"/>
      <c r="C245" s="153"/>
      <c r="F245" s="28"/>
      <c r="H245" s="28"/>
      <c r="I245" s="29"/>
      <c r="J245" s="29"/>
      <c r="K245" s="29"/>
      <c r="L245" s="29"/>
    </row>
    <row r="246" spans="2:12" s="27" customFormat="1">
      <c r="B246" s="153"/>
      <c r="C246" s="153"/>
      <c r="F246" s="28"/>
      <c r="H246" s="28"/>
      <c r="I246" s="29"/>
      <c r="J246" s="29"/>
      <c r="K246" s="29"/>
      <c r="L246" s="29"/>
    </row>
    <row r="247" spans="2:12" s="27" customFormat="1">
      <c r="B247" s="153"/>
      <c r="C247" s="153"/>
      <c r="F247" s="28"/>
      <c r="H247" s="28"/>
      <c r="I247" s="29"/>
      <c r="J247" s="29"/>
      <c r="K247" s="29"/>
      <c r="L247" s="29"/>
    </row>
    <row r="248" spans="2:12" s="27" customFormat="1">
      <c r="B248" s="153"/>
      <c r="C248" s="153"/>
      <c r="F248" s="28"/>
      <c r="H248" s="28"/>
      <c r="I248" s="29"/>
      <c r="J248" s="29"/>
      <c r="K248" s="29"/>
      <c r="L248" s="29"/>
    </row>
    <row r="249" spans="2:12" s="27" customFormat="1">
      <c r="B249" s="153"/>
      <c r="C249" s="153"/>
      <c r="F249" s="28"/>
      <c r="H249" s="28"/>
      <c r="I249" s="29"/>
      <c r="J249" s="29"/>
      <c r="K249" s="29"/>
      <c r="L249" s="29"/>
    </row>
    <row r="250" spans="2:12" s="27" customFormat="1">
      <c r="B250" s="153"/>
      <c r="C250" s="153"/>
      <c r="F250" s="28"/>
      <c r="H250" s="28"/>
      <c r="I250" s="29"/>
      <c r="J250" s="29"/>
      <c r="K250" s="29"/>
      <c r="L250" s="29"/>
    </row>
    <row r="251" spans="2:12" s="27" customFormat="1">
      <c r="B251" s="153"/>
      <c r="C251" s="153"/>
      <c r="F251" s="28"/>
      <c r="H251" s="28"/>
      <c r="I251" s="29"/>
      <c r="J251" s="29"/>
      <c r="K251" s="29"/>
      <c r="L251" s="29"/>
    </row>
    <row r="252" spans="2:12" s="27" customFormat="1">
      <c r="B252" s="153"/>
      <c r="C252" s="153"/>
      <c r="F252" s="28"/>
      <c r="H252" s="28"/>
      <c r="I252" s="29"/>
      <c r="J252" s="29"/>
      <c r="K252" s="29"/>
      <c r="L252" s="29"/>
    </row>
    <row r="253" spans="2:12" s="27" customFormat="1">
      <c r="B253" s="153"/>
      <c r="C253" s="153"/>
      <c r="F253" s="28"/>
      <c r="H253" s="28"/>
      <c r="I253" s="29"/>
      <c r="J253" s="29"/>
      <c r="K253" s="29"/>
      <c r="L253" s="29"/>
    </row>
    <row r="254" spans="2:12" s="27" customFormat="1">
      <c r="B254" s="153"/>
      <c r="C254" s="153"/>
      <c r="F254" s="28"/>
      <c r="H254" s="28"/>
      <c r="I254" s="29"/>
      <c r="J254" s="29"/>
      <c r="K254" s="29"/>
      <c r="L254" s="29"/>
    </row>
    <row r="255" spans="2:12" s="27" customFormat="1">
      <c r="B255" s="153"/>
      <c r="C255" s="153"/>
      <c r="F255" s="28"/>
      <c r="H255" s="28"/>
      <c r="I255" s="29"/>
      <c r="J255" s="29"/>
      <c r="K255" s="29"/>
      <c r="L255" s="29"/>
    </row>
    <row r="256" spans="2:12" s="27" customFormat="1">
      <c r="B256" s="153"/>
      <c r="C256" s="153"/>
      <c r="F256" s="28"/>
      <c r="H256" s="28"/>
      <c r="I256" s="29"/>
      <c r="J256" s="29"/>
      <c r="K256" s="29"/>
      <c r="L256" s="29"/>
    </row>
    <row r="257" spans="2:12" s="27" customFormat="1">
      <c r="B257" s="153"/>
      <c r="C257" s="153"/>
      <c r="F257" s="28"/>
      <c r="H257" s="28"/>
      <c r="I257" s="29"/>
      <c r="J257" s="29"/>
      <c r="K257" s="29"/>
      <c r="L257" s="29"/>
    </row>
    <row r="258" spans="2:12" s="27" customFormat="1">
      <c r="B258" s="153"/>
      <c r="C258" s="153"/>
      <c r="F258" s="28"/>
      <c r="H258" s="28"/>
      <c r="I258" s="29"/>
      <c r="J258" s="29"/>
      <c r="K258" s="29"/>
      <c r="L258" s="29"/>
    </row>
    <row r="259" spans="2:12" s="27" customFormat="1">
      <c r="B259" s="153"/>
      <c r="C259" s="153"/>
      <c r="F259" s="28"/>
      <c r="H259" s="28"/>
      <c r="I259" s="29"/>
      <c r="J259" s="29"/>
      <c r="K259" s="29"/>
      <c r="L259" s="29"/>
    </row>
    <row r="260" spans="2:12" s="27" customFormat="1">
      <c r="B260" s="153"/>
      <c r="C260" s="153"/>
      <c r="F260" s="28"/>
      <c r="H260" s="28"/>
      <c r="I260" s="29"/>
      <c r="J260" s="29"/>
      <c r="K260" s="29"/>
      <c r="L260" s="29"/>
    </row>
    <row r="261" spans="2:12" s="27" customFormat="1">
      <c r="B261" s="153"/>
      <c r="C261" s="153"/>
      <c r="F261" s="28"/>
      <c r="H261" s="28"/>
      <c r="I261" s="29"/>
      <c r="J261" s="29"/>
      <c r="K261" s="29"/>
      <c r="L261" s="29"/>
    </row>
    <row r="262" spans="2:12" s="27" customFormat="1">
      <c r="B262" s="153"/>
      <c r="C262" s="153"/>
      <c r="F262" s="28"/>
      <c r="H262" s="28"/>
      <c r="I262" s="29"/>
      <c r="J262" s="29"/>
      <c r="K262" s="29"/>
      <c r="L262" s="29"/>
    </row>
    <row r="263" spans="2:12" s="27" customFormat="1">
      <c r="B263" s="153"/>
      <c r="C263" s="153"/>
      <c r="F263" s="28"/>
      <c r="H263" s="28"/>
      <c r="I263" s="29"/>
      <c r="J263" s="29"/>
      <c r="K263" s="29"/>
      <c r="L263" s="29"/>
    </row>
    <row r="264" spans="2:12" s="27" customFormat="1">
      <c r="B264" s="153"/>
      <c r="C264" s="153"/>
      <c r="F264" s="28"/>
      <c r="H264" s="28"/>
      <c r="I264" s="29"/>
      <c r="J264" s="29"/>
      <c r="K264" s="29"/>
      <c r="L264" s="29"/>
    </row>
    <row r="265" spans="2:12" s="27" customFormat="1">
      <c r="B265" s="153"/>
      <c r="C265" s="153"/>
      <c r="F265" s="28"/>
      <c r="H265" s="28"/>
      <c r="I265" s="29"/>
      <c r="J265" s="29"/>
      <c r="K265" s="29"/>
      <c r="L265" s="29"/>
    </row>
    <row r="266" spans="2:12" s="27" customFormat="1">
      <c r="B266" s="153"/>
      <c r="C266" s="153"/>
      <c r="F266" s="28"/>
      <c r="H266" s="28"/>
      <c r="I266" s="29"/>
      <c r="J266" s="29"/>
      <c r="K266" s="29"/>
      <c r="L266" s="29"/>
    </row>
    <row r="267" spans="2:12" s="27" customFormat="1">
      <c r="B267" s="153"/>
      <c r="C267" s="153"/>
      <c r="F267" s="28"/>
      <c r="H267" s="28"/>
      <c r="I267" s="29"/>
      <c r="J267" s="29"/>
      <c r="K267" s="29"/>
      <c r="L267" s="29"/>
    </row>
    <row r="268" spans="2:12" s="27" customFormat="1">
      <c r="B268" s="153"/>
      <c r="C268" s="153"/>
      <c r="F268" s="28"/>
      <c r="H268" s="28"/>
      <c r="I268" s="29"/>
      <c r="J268" s="29"/>
      <c r="K268" s="29"/>
      <c r="L268" s="29"/>
    </row>
    <row r="269" spans="2:12" s="27" customFormat="1">
      <c r="B269" s="153"/>
      <c r="C269" s="153"/>
      <c r="F269" s="28"/>
      <c r="H269" s="28"/>
      <c r="I269" s="29"/>
      <c r="J269" s="29"/>
      <c r="K269" s="29"/>
      <c r="L269" s="29"/>
    </row>
    <row r="270" spans="2:12" s="27" customFormat="1">
      <c r="B270" s="153"/>
      <c r="C270" s="153"/>
      <c r="F270" s="28"/>
      <c r="H270" s="28"/>
      <c r="I270" s="29"/>
      <c r="J270" s="29"/>
      <c r="K270" s="29"/>
      <c r="L270" s="29"/>
    </row>
    <row r="271" spans="2:12" s="27" customFormat="1">
      <c r="B271" s="153"/>
      <c r="C271" s="153"/>
      <c r="F271" s="28"/>
      <c r="H271" s="28"/>
      <c r="I271" s="29"/>
      <c r="J271" s="29"/>
      <c r="K271" s="29"/>
      <c r="L271" s="29"/>
    </row>
    <row r="272" spans="2:12" s="27" customFormat="1">
      <c r="B272" s="153"/>
      <c r="C272" s="153"/>
      <c r="F272" s="28"/>
      <c r="H272" s="28"/>
      <c r="I272" s="29"/>
      <c r="J272" s="29"/>
      <c r="K272" s="29"/>
      <c r="L272" s="29"/>
    </row>
    <row r="273" spans="2:12" s="27" customFormat="1">
      <c r="B273" s="153"/>
      <c r="C273" s="153"/>
      <c r="F273" s="28"/>
      <c r="H273" s="28"/>
      <c r="I273" s="29"/>
      <c r="J273" s="29"/>
      <c r="K273" s="29"/>
      <c r="L273" s="29"/>
    </row>
    <row r="274" spans="2:12" s="27" customFormat="1">
      <c r="B274" s="153"/>
      <c r="C274" s="153"/>
      <c r="F274" s="28"/>
      <c r="H274" s="28"/>
      <c r="I274" s="29"/>
      <c r="J274" s="29"/>
      <c r="K274" s="29"/>
      <c r="L274" s="29"/>
    </row>
    <row r="275" spans="2:12" s="27" customFormat="1">
      <c r="B275" s="153"/>
      <c r="C275" s="153"/>
      <c r="F275" s="28"/>
      <c r="H275" s="28"/>
      <c r="I275" s="29"/>
      <c r="J275" s="29"/>
      <c r="K275" s="29"/>
      <c r="L275" s="29"/>
    </row>
    <row r="276" spans="2:12" s="27" customFormat="1">
      <c r="B276" s="153"/>
      <c r="C276" s="153"/>
      <c r="F276" s="28"/>
      <c r="H276" s="28"/>
      <c r="I276" s="29"/>
      <c r="J276" s="29"/>
      <c r="K276" s="29"/>
      <c r="L276" s="29"/>
    </row>
    <row r="277" spans="2:12" s="27" customFormat="1">
      <c r="B277" s="153"/>
      <c r="C277" s="153"/>
      <c r="F277" s="28"/>
      <c r="H277" s="28"/>
      <c r="I277" s="29"/>
      <c r="J277" s="29"/>
      <c r="K277" s="29"/>
      <c r="L277" s="29"/>
    </row>
    <row r="278" spans="2:12" s="27" customFormat="1">
      <c r="B278" s="153"/>
      <c r="C278" s="153"/>
      <c r="F278" s="28"/>
      <c r="H278" s="28"/>
      <c r="I278" s="29"/>
      <c r="J278" s="29"/>
      <c r="K278" s="29"/>
      <c r="L278" s="29"/>
    </row>
    <row r="279" spans="2:12" s="27" customFormat="1">
      <c r="B279" s="153"/>
      <c r="C279" s="153"/>
      <c r="F279" s="28"/>
      <c r="H279" s="28"/>
      <c r="I279" s="29"/>
      <c r="J279" s="29"/>
      <c r="K279" s="29"/>
      <c r="L279" s="29"/>
    </row>
    <row r="280" spans="2:12" s="27" customFormat="1">
      <c r="B280" s="153"/>
      <c r="C280" s="153"/>
      <c r="F280" s="28"/>
      <c r="H280" s="28"/>
      <c r="I280" s="29"/>
      <c r="J280" s="29"/>
      <c r="K280" s="29"/>
      <c r="L280" s="29"/>
    </row>
    <row r="281" spans="2:12" s="27" customFormat="1">
      <c r="B281" s="153"/>
      <c r="C281" s="153"/>
      <c r="F281" s="28"/>
      <c r="H281" s="28"/>
      <c r="I281" s="29"/>
      <c r="J281" s="29"/>
      <c r="K281" s="29"/>
      <c r="L281" s="29"/>
    </row>
    <row r="282" spans="2:12" s="27" customFormat="1">
      <c r="B282" s="153"/>
      <c r="C282" s="153"/>
      <c r="F282" s="28"/>
      <c r="H282" s="28"/>
      <c r="I282" s="29"/>
      <c r="J282" s="29"/>
      <c r="K282" s="29"/>
      <c r="L282" s="29"/>
    </row>
    <row r="283" spans="2:12" s="27" customFormat="1">
      <c r="B283" s="153"/>
      <c r="C283" s="153"/>
      <c r="F283" s="28"/>
      <c r="H283" s="28"/>
      <c r="I283" s="29"/>
      <c r="J283" s="29"/>
      <c r="K283" s="29"/>
      <c r="L283" s="29"/>
    </row>
    <row r="284" spans="2:12" s="27" customFormat="1">
      <c r="B284" s="153"/>
      <c r="C284" s="153"/>
      <c r="F284" s="28"/>
      <c r="H284" s="28"/>
      <c r="I284" s="29"/>
      <c r="J284" s="29"/>
      <c r="K284" s="29"/>
      <c r="L284" s="29"/>
    </row>
    <row r="285" spans="2:12" s="27" customFormat="1">
      <c r="B285" s="153"/>
      <c r="C285" s="153"/>
      <c r="F285" s="28"/>
      <c r="H285" s="28"/>
      <c r="I285" s="29"/>
      <c r="J285" s="29"/>
      <c r="K285" s="29"/>
      <c r="L285" s="29"/>
    </row>
    <row r="286" spans="2:12" s="27" customFormat="1">
      <c r="B286" s="153"/>
      <c r="C286" s="153"/>
      <c r="F286" s="28"/>
      <c r="H286" s="28"/>
      <c r="I286" s="29"/>
      <c r="J286" s="29"/>
      <c r="K286" s="29"/>
      <c r="L286" s="29"/>
    </row>
    <row r="287" spans="2:12" s="27" customFormat="1">
      <c r="B287" s="153"/>
      <c r="C287" s="153"/>
      <c r="F287" s="28"/>
      <c r="H287" s="28"/>
      <c r="I287" s="29"/>
      <c r="J287" s="29"/>
      <c r="K287" s="29"/>
      <c r="L287" s="29"/>
    </row>
    <row r="288" spans="2:12" s="27" customFormat="1">
      <c r="B288" s="153"/>
      <c r="C288" s="153"/>
      <c r="F288" s="28"/>
      <c r="H288" s="28"/>
      <c r="I288" s="29"/>
      <c r="J288" s="29"/>
      <c r="K288" s="29"/>
      <c r="L288" s="29"/>
    </row>
    <row r="289" spans="2:12" s="27" customFormat="1">
      <c r="B289" s="153"/>
      <c r="C289" s="153"/>
      <c r="F289" s="28"/>
      <c r="H289" s="28"/>
      <c r="I289" s="29"/>
      <c r="J289" s="29"/>
      <c r="K289" s="29"/>
      <c r="L289" s="29"/>
    </row>
    <row r="290" spans="2:12" s="27" customFormat="1">
      <c r="B290" s="153"/>
      <c r="C290" s="153"/>
      <c r="F290" s="28"/>
      <c r="H290" s="28"/>
      <c r="I290" s="29"/>
      <c r="J290" s="29"/>
      <c r="K290" s="29"/>
      <c r="L290" s="29"/>
    </row>
    <row r="291" spans="2:12" s="27" customFormat="1">
      <c r="B291" s="153"/>
      <c r="C291" s="153"/>
      <c r="F291" s="28"/>
      <c r="H291" s="28"/>
      <c r="I291" s="29"/>
      <c r="J291" s="29"/>
      <c r="K291" s="29"/>
      <c r="L291" s="29"/>
    </row>
    <row r="292" spans="2:12" s="27" customFormat="1">
      <c r="B292" s="153"/>
      <c r="C292" s="153"/>
      <c r="F292" s="28"/>
      <c r="H292" s="28"/>
      <c r="I292" s="29"/>
      <c r="J292" s="29"/>
      <c r="K292" s="29"/>
      <c r="L292" s="29"/>
    </row>
    <row r="293" spans="2:12" s="27" customFormat="1">
      <c r="B293" s="153"/>
      <c r="C293" s="153"/>
      <c r="F293" s="28"/>
      <c r="H293" s="28"/>
      <c r="I293" s="29"/>
      <c r="J293" s="29"/>
      <c r="K293" s="29"/>
      <c r="L293" s="29"/>
    </row>
    <row r="294" spans="2:12" s="27" customFormat="1">
      <c r="B294" s="153"/>
      <c r="C294" s="153"/>
      <c r="F294" s="28"/>
      <c r="H294" s="28"/>
      <c r="I294" s="29"/>
      <c r="J294" s="29"/>
      <c r="K294" s="29"/>
      <c r="L294" s="29"/>
    </row>
    <row r="295" spans="2:12" s="27" customFormat="1">
      <c r="B295" s="153"/>
      <c r="C295" s="153"/>
      <c r="F295" s="28"/>
      <c r="H295" s="28"/>
      <c r="I295" s="29"/>
      <c r="J295" s="29"/>
      <c r="K295" s="29"/>
      <c r="L295" s="29"/>
    </row>
    <row r="296" spans="2:12" s="27" customFormat="1">
      <c r="B296" s="153"/>
      <c r="C296" s="153"/>
      <c r="F296" s="28"/>
      <c r="H296" s="28"/>
      <c r="I296" s="29"/>
      <c r="J296" s="29"/>
      <c r="K296" s="29"/>
      <c r="L296" s="29"/>
    </row>
    <row r="297" spans="2:12" s="27" customFormat="1">
      <c r="B297" s="153"/>
      <c r="C297" s="153"/>
      <c r="F297" s="28"/>
      <c r="H297" s="28"/>
      <c r="I297" s="29"/>
      <c r="J297" s="29"/>
      <c r="K297" s="29"/>
      <c r="L297" s="29"/>
    </row>
    <row r="298" spans="2:12" s="27" customFormat="1">
      <c r="B298" s="153"/>
      <c r="C298" s="153"/>
      <c r="F298" s="28"/>
      <c r="H298" s="28"/>
      <c r="I298" s="29"/>
      <c r="J298" s="29"/>
      <c r="K298" s="29"/>
      <c r="L298" s="29"/>
    </row>
    <row r="299" spans="2:12" s="27" customFormat="1">
      <c r="B299" s="153"/>
      <c r="C299" s="153"/>
      <c r="F299" s="28"/>
      <c r="H299" s="28"/>
      <c r="I299" s="29"/>
      <c r="J299" s="29"/>
      <c r="K299" s="29"/>
      <c r="L299" s="29"/>
    </row>
    <row r="300" spans="2:12" s="27" customFormat="1">
      <c r="B300" s="153"/>
      <c r="C300" s="153"/>
      <c r="F300" s="28"/>
      <c r="H300" s="28"/>
      <c r="I300" s="29"/>
      <c r="J300" s="29"/>
      <c r="K300" s="29"/>
      <c r="L300" s="29"/>
    </row>
    <row r="301" spans="2:12" s="27" customFormat="1">
      <c r="B301" s="153"/>
      <c r="C301" s="153"/>
      <c r="F301" s="28"/>
      <c r="H301" s="28"/>
      <c r="I301" s="29"/>
      <c r="J301" s="29"/>
      <c r="K301" s="29"/>
      <c r="L301" s="29"/>
    </row>
    <row r="302" spans="2:12" s="27" customFormat="1">
      <c r="B302" s="153"/>
      <c r="C302" s="153"/>
      <c r="F302" s="28"/>
      <c r="H302" s="28"/>
      <c r="I302" s="29"/>
      <c r="J302" s="29"/>
      <c r="K302" s="29"/>
      <c r="L302" s="29"/>
    </row>
    <row r="303" spans="2:12" s="27" customFormat="1">
      <c r="B303" s="153"/>
      <c r="C303" s="153"/>
      <c r="F303" s="28"/>
      <c r="H303" s="28"/>
      <c r="I303" s="29"/>
      <c r="J303" s="29"/>
      <c r="K303" s="29"/>
      <c r="L303" s="29"/>
    </row>
    <row r="304" spans="2:12" s="27" customFormat="1">
      <c r="B304" s="153"/>
      <c r="C304" s="153"/>
      <c r="F304" s="28"/>
      <c r="H304" s="28"/>
      <c r="I304" s="29"/>
      <c r="J304" s="29"/>
      <c r="K304" s="29"/>
      <c r="L304" s="29"/>
    </row>
    <row r="305" spans="2:12" s="27" customFormat="1">
      <c r="B305" s="153"/>
      <c r="C305" s="153"/>
      <c r="F305" s="28"/>
      <c r="H305" s="28"/>
      <c r="I305" s="29"/>
      <c r="J305" s="29"/>
      <c r="K305" s="29"/>
      <c r="L305" s="29"/>
    </row>
    <row r="306" spans="2:12" s="27" customFormat="1">
      <c r="B306" s="153"/>
      <c r="C306" s="153"/>
      <c r="F306" s="28"/>
      <c r="H306" s="28"/>
      <c r="I306" s="29"/>
      <c r="J306" s="29"/>
      <c r="K306" s="29"/>
      <c r="L306" s="29"/>
    </row>
    <row r="307" spans="2:12" s="27" customFormat="1">
      <c r="B307" s="153"/>
      <c r="C307" s="153"/>
      <c r="F307" s="28"/>
      <c r="H307" s="28"/>
      <c r="I307" s="29"/>
      <c r="J307" s="29"/>
      <c r="K307" s="29"/>
      <c r="L307" s="29"/>
    </row>
    <row r="308" spans="2:12" s="27" customFormat="1">
      <c r="B308" s="153"/>
      <c r="C308" s="153"/>
      <c r="F308" s="28"/>
      <c r="H308" s="28"/>
      <c r="I308" s="29"/>
      <c r="J308" s="29"/>
      <c r="K308" s="29"/>
      <c r="L308" s="29"/>
    </row>
    <row r="309" spans="2:12" s="27" customFormat="1">
      <c r="B309" s="153"/>
      <c r="C309" s="153"/>
      <c r="F309" s="28"/>
      <c r="H309" s="28"/>
      <c r="I309" s="29"/>
      <c r="J309" s="29"/>
      <c r="K309" s="29"/>
      <c r="L309" s="29"/>
    </row>
    <row r="310" spans="2:12" s="27" customFormat="1">
      <c r="B310" s="153"/>
      <c r="C310" s="153"/>
      <c r="F310" s="28"/>
      <c r="H310" s="28"/>
      <c r="I310" s="29"/>
      <c r="J310" s="29"/>
      <c r="K310" s="29"/>
      <c r="L310" s="29"/>
    </row>
    <row r="311" spans="2:12" s="27" customFormat="1">
      <c r="B311" s="153"/>
      <c r="C311" s="153"/>
      <c r="F311" s="28"/>
      <c r="H311" s="28"/>
      <c r="I311" s="29"/>
      <c r="J311" s="29"/>
      <c r="K311" s="29"/>
      <c r="L311" s="29"/>
    </row>
    <row r="312" spans="2:12" s="27" customFormat="1">
      <c r="B312" s="153"/>
      <c r="C312" s="153"/>
      <c r="F312" s="28"/>
      <c r="H312" s="28"/>
      <c r="I312" s="29"/>
      <c r="J312" s="29"/>
      <c r="K312" s="29"/>
      <c r="L312" s="29"/>
    </row>
    <row r="313" spans="2:12" s="27" customFormat="1">
      <c r="B313" s="153"/>
      <c r="C313" s="153"/>
      <c r="F313" s="28"/>
      <c r="H313" s="28"/>
      <c r="I313" s="29"/>
      <c r="J313" s="29"/>
      <c r="K313" s="29"/>
      <c r="L313" s="29"/>
    </row>
    <row r="314" spans="2:12" s="27" customFormat="1">
      <c r="B314" s="153"/>
      <c r="C314" s="153"/>
      <c r="F314" s="28"/>
      <c r="H314" s="28"/>
      <c r="I314" s="29"/>
      <c r="J314" s="29"/>
      <c r="K314" s="29"/>
      <c r="L314" s="29"/>
    </row>
    <row r="315" spans="2:12" s="27" customFormat="1">
      <c r="B315" s="153"/>
      <c r="C315" s="153"/>
      <c r="F315" s="28"/>
      <c r="H315" s="28"/>
      <c r="I315" s="29"/>
      <c r="J315" s="29"/>
      <c r="K315" s="29"/>
      <c r="L315" s="29"/>
    </row>
    <row r="316" spans="2:12" s="27" customFormat="1">
      <c r="B316" s="153"/>
      <c r="C316" s="153"/>
      <c r="F316" s="28"/>
      <c r="H316" s="28"/>
      <c r="I316" s="29"/>
      <c r="J316" s="29"/>
      <c r="K316" s="29"/>
      <c r="L316" s="29"/>
    </row>
    <row r="317" spans="2:12" s="27" customFormat="1">
      <c r="B317" s="153"/>
      <c r="C317" s="153"/>
      <c r="F317" s="28"/>
      <c r="H317" s="28"/>
      <c r="I317" s="29"/>
      <c r="J317" s="29"/>
      <c r="K317" s="29"/>
      <c r="L317" s="29"/>
    </row>
    <row r="318" spans="2:12" s="27" customFormat="1">
      <c r="B318" s="153"/>
      <c r="C318" s="153"/>
      <c r="F318" s="28"/>
      <c r="H318" s="28"/>
      <c r="I318" s="29"/>
      <c r="J318" s="29"/>
      <c r="K318" s="29"/>
      <c r="L318" s="29"/>
    </row>
    <row r="319" spans="2:12" s="27" customFormat="1">
      <c r="B319" s="153"/>
      <c r="C319" s="153"/>
      <c r="F319" s="28"/>
      <c r="H319" s="28"/>
      <c r="I319" s="29"/>
      <c r="J319" s="29"/>
      <c r="K319" s="29"/>
      <c r="L319" s="29"/>
    </row>
    <row r="320" spans="2:12" s="27" customFormat="1">
      <c r="B320" s="153"/>
      <c r="C320" s="153"/>
      <c r="F320" s="28"/>
      <c r="H320" s="28"/>
      <c r="I320" s="29"/>
      <c r="J320" s="29"/>
      <c r="K320" s="29"/>
      <c r="L320" s="29"/>
    </row>
    <row r="321" spans="2:12" s="27" customFormat="1">
      <c r="B321" s="153"/>
      <c r="C321" s="153"/>
      <c r="F321" s="28"/>
      <c r="H321" s="28"/>
      <c r="I321" s="29"/>
      <c r="J321" s="29"/>
      <c r="K321" s="29"/>
      <c r="L321" s="29"/>
    </row>
    <row r="322" spans="2:12" s="27" customFormat="1">
      <c r="B322" s="153"/>
      <c r="C322" s="153"/>
      <c r="F322" s="28"/>
      <c r="H322" s="28"/>
      <c r="I322" s="29"/>
      <c r="J322" s="29"/>
      <c r="K322" s="29"/>
      <c r="L322" s="29"/>
    </row>
    <row r="323" spans="2:12" s="27" customFormat="1">
      <c r="B323" s="153"/>
      <c r="C323" s="153"/>
      <c r="F323" s="28"/>
      <c r="H323" s="28"/>
      <c r="I323" s="29"/>
      <c r="J323" s="29"/>
      <c r="K323" s="29"/>
      <c r="L323" s="29"/>
    </row>
    <row r="324" spans="2:12" s="27" customFormat="1">
      <c r="B324" s="153"/>
      <c r="C324" s="153"/>
      <c r="F324" s="28"/>
      <c r="H324" s="28"/>
      <c r="I324" s="29"/>
      <c r="J324" s="29"/>
      <c r="K324" s="29"/>
      <c r="L324" s="29"/>
    </row>
    <row r="325" spans="2:12" s="27" customFormat="1">
      <c r="B325" s="153"/>
      <c r="C325" s="153"/>
      <c r="F325" s="28"/>
      <c r="H325" s="28"/>
      <c r="I325" s="29"/>
      <c r="J325" s="29"/>
      <c r="K325" s="29"/>
      <c r="L325" s="29"/>
    </row>
    <row r="326" spans="2:12" s="27" customFormat="1">
      <c r="B326" s="153"/>
      <c r="C326" s="153"/>
      <c r="F326" s="28"/>
      <c r="H326" s="28"/>
      <c r="I326" s="29"/>
      <c r="J326" s="29"/>
      <c r="K326" s="29"/>
      <c r="L326" s="29"/>
    </row>
    <row r="327" spans="2:12" s="27" customFormat="1">
      <c r="B327" s="153"/>
      <c r="C327" s="153"/>
      <c r="F327" s="28"/>
      <c r="H327" s="28"/>
      <c r="I327" s="29"/>
      <c r="J327" s="29"/>
      <c r="K327" s="29"/>
      <c r="L327" s="29"/>
    </row>
    <row r="328" spans="2:12" s="27" customFormat="1">
      <c r="B328" s="153"/>
      <c r="C328" s="153"/>
      <c r="F328" s="28"/>
      <c r="H328" s="28"/>
      <c r="I328" s="29"/>
      <c r="J328" s="29"/>
      <c r="K328" s="29"/>
      <c r="L328" s="29"/>
    </row>
    <row r="329" spans="2:12" s="27" customFormat="1">
      <c r="B329" s="153"/>
      <c r="C329" s="153"/>
      <c r="F329" s="28"/>
      <c r="H329" s="28"/>
      <c r="I329" s="29"/>
      <c r="J329" s="29"/>
      <c r="K329" s="29"/>
      <c r="L329" s="29"/>
    </row>
    <row r="330" spans="2:12" s="27" customFormat="1">
      <c r="B330" s="153"/>
      <c r="C330" s="153"/>
      <c r="F330" s="28"/>
      <c r="H330" s="28"/>
      <c r="I330" s="29"/>
      <c r="J330" s="29"/>
      <c r="K330" s="29"/>
      <c r="L330" s="29"/>
    </row>
    <row r="331" spans="2:12" s="27" customFormat="1">
      <c r="B331" s="153"/>
      <c r="C331" s="153"/>
      <c r="F331" s="28"/>
      <c r="H331" s="28"/>
      <c r="I331" s="29"/>
      <c r="J331" s="29"/>
      <c r="K331" s="29"/>
      <c r="L331" s="29"/>
    </row>
    <row r="332" spans="2:12" s="27" customFormat="1">
      <c r="B332" s="153"/>
      <c r="C332" s="153"/>
      <c r="F332" s="28"/>
      <c r="H332" s="28"/>
      <c r="I332" s="29"/>
      <c r="J332" s="29"/>
      <c r="K332" s="29"/>
      <c r="L332" s="29"/>
    </row>
    <row r="333" spans="2:12" s="27" customFormat="1">
      <c r="B333" s="153"/>
      <c r="C333" s="153"/>
      <c r="F333" s="28"/>
      <c r="H333" s="28"/>
      <c r="I333" s="29"/>
      <c r="J333" s="29"/>
      <c r="K333" s="29"/>
      <c r="L333" s="29"/>
    </row>
    <row r="334" spans="2:12" s="27" customFormat="1">
      <c r="B334" s="153"/>
      <c r="C334" s="153"/>
      <c r="F334" s="28"/>
      <c r="H334" s="28"/>
      <c r="I334" s="29"/>
      <c r="J334" s="29"/>
      <c r="K334" s="29"/>
      <c r="L334" s="29"/>
    </row>
    <row r="335" spans="2:12" s="27" customFormat="1">
      <c r="B335" s="153"/>
      <c r="C335" s="153"/>
      <c r="F335" s="28"/>
      <c r="H335" s="28"/>
      <c r="I335" s="29"/>
      <c r="J335" s="29"/>
      <c r="K335" s="29"/>
      <c r="L335" s="29"/>
    </row>
    <row r="336" spans="2:12" s="27" customFormat="1">
      <c r="B336" s="153"/>
      <c r="C336" s="153"/>
      <c r="F336" s="28"/>
      <c r="H336" s="28"/>
      <c r="I336" s="29"/>
      <c r="J336" s="29"/>
      <c r="K336" s="29"/>
      <c r="L336" s="29"/>
    </row>
    <row r="337" spans="2:12" s="27" customFormat="1">
      <c r="B337" s="153"/>
      <c r="C337" s="153"/>
      <c r="F337" s="28"/>
      <c r="H337" s="28"/>
      <c r="I337" s="29"/>
      <c r="J337" s="29"/>
      <c r="K337" s="29"/>
      <c r="L337" s="29"/>
    </row>
    <row r="338" spans="2:12" s="27" customFormat="1">
      <c r="B338" s="153"/>
      <c r="C338" s="153"/>
      <c r="F338" s="28"/>
      <c r="H338" s="28"/>
      <c r="I338" s="29"/>
      <c r="J338" s="29"/>
      <c r="K338" s="29"/>
      <c r="L338" s="29"/>
    </row>
  </sheetData>
  <sheetProtection algorithmName="SHA-512" hashValue="mMpJRD9j0Q7nNBfUTF38vTCCaHeI0VLeQMdYswnfSs8vx1obm50a4802F3TQTKxHoRy73llS68YZVOliVt3Eag==" saltValue="ZeKkVKZ05RH12OaFmiqN4Q==" spinCount="100000" sheet="1" objects="1" scenarios="1"/>
  <mergeCells count="6">
    <mergeCell ref="B41:C41"/>
    <mergeCell ref="C18:C22"/>
    <mergeCell ref="B18:B23"/>
    <mergeCell ref="C24:C30"/>
    <mergeCell ref="B24:B35"/>
    <mergeCell ref="C31:C35"/>
  </mergeCells>
  <phoneticPr fontId="17" type="noConversion"/>
  <dataValidations count="2">
    <dataValidation type="list" allowBlank="1" showInputMessage="1" showErrorMessage="1" sqref="G36:H36 G31:H34" xr:uid="{A2B410C8-68EB-47CA-8B37-4C80ED00AB0A}">
      <formula1>"Yes,No"</formula1>
    </dataValidation>
    <dataValidation type="list" allowBlank="1" showInputMessage="1" showErrorMessage="1" sqref="J18:J36" xr:uid="{8889934B-486F-47F1-B801-088819D0963E}">
      <formula1>"Highly reliable,Reliable,Less Reliable,Uncertain,Very uncertain"</formula1>
    </dataValidation>
  </dataValidations>
  <pageMargins left="0.31496062992125984" right="0.31496062992125984" top="0.35433070866141736" bottom="0.35433070866141736" header="0.31496062992125984" footer="0.31496062992125984"/>
  <pageSetup paperSize="8" scale="6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6" id="{2112E931-259D-44DC-93D4-32FBD6284ACB}">
            <xm:f>Organisations!$G$9=Organisations!$H$9</xm:f>
            <x14:dxf>
              <font>
                <color theme="0" tint="-0.34998626667073579"/>
              </font>
              <fill>
                <patternFill>
                  <bgColor theme="0" tint="-0.34998626667073579"/>
                </patternFill>
              </fill>
            </x14:dxf>
          </x14:cfRule>
          <xm:sqref>C24:L30</xm:sqref>
        </x14:conditionalFormatting>
      </x14:conditionalFormattings>
    </ext>
    <ext xmlns:x14="http://schemas.microsoft.com/office/spreadsheetml/2009/9/main" uri="{CCE6A557-97BC-4b89-ADB6-D9C93CAAB3DF}">
      <x14:dataValidations xmlns:xm="http://schemas.microsoft.com/office/excel/2006/main" count="1">
        <x14:dataValidation type="whole" allowBlank="1" showInputMessage="1" showErrorMessage="1" xr:uid="{4675F17B-37C4-43A2-AD81-B19C6F7F5DC4}">
          <x14:formula1>
            <xm:f>Organisations!H127</xm:f>
          </x14:formula1>
          <x14:formula2>
            <xm:f>Organisations!I127</xm:f>
          </x14:formula2>
          <xm:sqref>H18:H30 H35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47DDF-1534-4F9C-8F80-5CF4477CF20C}">
  <sheetPr codeName="Sheet8">
    <pageSetUpPr fitToPage="1"/>
  </sheetPr>
  <dimension ref="A1:CH219"/>
  <sheetViews>
    <sheetView showGridLines="0" showZeros="0" topLeftCell="I15" zoomScaleNormal="100" zoomScaleSheetLayoutView="115" workbookViewId="0">
      <selection activeCell="L23" sqref="L23"/>
    </sheetView>
  </sheetViews>
  <sheetFormatPr defaultColWidth="9.140625" defaultRowHeight="15"/>
  <cols>
    <col min="1" max="1" width="9.140625" style="1"/>
    <col min="2" max="2" width="30.7109375" style="1" customWidth="1"/>
    <col min="3" max="7" width="15.7109375" style="1" customWidth="1"/>
    <col min="8" max="8" width="38.28515625" style="1" customWidth="1"/>
    <col min="9" max="13" width="15.7109375" style="1" customWidth="1"/>
    <col min="14" max="14" width="18.7109375" style="1" customWidth="1"/>
    <col min="15" max="15" width="15.7109375" style="1" customWidth="1"/>
    <col min="16" max="16" width="35.28515625" style="1" customWidth="1"/>
    <col min="17" max="17" width="16.7109375" style="1" customWidth="1"/>
    <col min="18" max="86" width="9.140625" style="25"/>
    <col min="87" max="16384" width="9.140625" style="1"/>
  </cols>
  <sheetData>
    <row r="1" spans="2:86">
      <c r="R1" s="134"/>
    </row>
    <row r="2" spans="2:86">
      <c r="R2" s="134"/>
    </row>
    <row r="3" spans="2:86">
      <c r="R3" s="134"/>
    </row>
    <row r="4" spans="2:86">
      <c r="R4" s="134"/>
    </row>
    <row r="5" spans="2:86">
      <c r="R5" s="134"/>
    </row>
    <row r="6" spans="2:86" ht="36" customHeight="1">
      <c r="R6" s="134"/>
    </row>
    <row r="7" spans="2:86" ht="36" customHeight="1">
      <c r="R7" s="134"/>
    </row>
    <row r="8" spans="2:86" ht="36" customHeight="1">
      <c r="R8" s="134"/>
    </row>
    <row r="9" spans="2:86" customFormat="1" ht="26.25">
      <c r="B9" s="3" t="s">
        <v>0</v>
      </c>
      <c r="C9" s="2"/>
      <c r="E9" s="2"/>
      <c r="R9" s="57"/>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row>
    <row r="10" spans="2:86" ht="41.45" customHeight="1">
      <c r="B10" s="154" t="s">
        <v>376</v>
      </c>
      <c r="C10" s="155"/>
      <c r="E10" s="112"/>
      <c r="F10" s="156"/>
      <c r="K10"/>
      <c r="R10" s="134"/>
    </row>
    <row r="11" spans="2:86">
      <c r="R11" s="110"/>
    </row>
    <row r="12" spans="2:86">
      <c r="B12" s="82" t="s">
        <v>377</v>
      </c>
      <c r="C12" s="9"/>
      <c r="D12" s="7"/>
      <c r="E12" s="7"/>
      <c r="F12" s="157"/>
      <c r="R12" s="134"/>
    </row>
    <row r="13" spans="2:86" s="7" customFormat="1">
      <c r="B13" s="158" t="s">
        <v>378</v>
      </c>
      <c r="C13" s="9"/>
      <c r="R13" s="110"/>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row>
    <row r="14" spans="2:86">
      <c r="B14" s="7" t="s">
        <v>70</v>
      </c>
      <c r="R14" s="134"/>
    </row>
    <row r="15" spans="2:86">
      <c r="B15" s="9" t="s">
        <v>240</v>
      </c>
      <c r="R15" s="134"/>
    </row>
    <row r="16" spans="2:86">
      <c r="B16" s="7"/>
      <c r="R16" s="134"/>
    </row>
    <row r="17" spans="2:18" ht="29.1" customHeight="1">
      <c r="B17" s="137" t="s">
        <v>379</v>
      </c>
      <c r="C17" s="207">
        <f>'WW Organisation'!H23</f>
        <v>0</v>
      </c>
      <c r="D17" s="204">
        <f>COUNTA(B24:B65)</f>
        <v>0</v>
      </c>
      <c r="E17" s="9" t="str">
        <f>IF(D17&lt;&gt;C17,"Please complete a new row for each wastewater plant","")</f>
        <v/>
      </c>
      <c r="H17" s="7"/>
      <c r="I17" s="7"/>
      <c r="R17" s="134"/>
    </row>
    <row r="18" spans="2:18">
      <c r="B18" s="159" t="s">
        <v>72</v>
      </c>
      <c r="C18" s="208"/>
      <c r="D18" s="209" t="str">
        <f>IF(C17&gt;0,COUNTA(B24:Q65)/16/C17,"")</f>
        <v/>
      </c>
      <c r="F18" s="9"/>
      <c r="G18" s="9"/>
      <c r="H18" s="9"/>
      <c r="R18" s="134"/>
    </row>
    <row r="19" spans="2:18">
      <c r="B19" s="160"/>
      <c r="C19" s="161"/>
      <c r="D19" s="162"/>
      <c r="R19" s="134"/>
    </row>
    <row r="20" spans="2:18" ht="31.7" customHeight="1">
      <c r="B20" s="257" t="s">
        <v>325</v>
      </c>
      <c r="C20" s="264"/>
      <c r="D20" s="264"/>
      <c r="E20" s="264"/>
      <c r="F20" s="258"/>
      <c r="G20" s="264" t="s">
        <v>380</v>
      </c>
      <c r="H20" s="264"/>
      <c r="I20" s="264"/>
      <c r="J20" s="264"/>
      <c r="K20" s="264"/>
      <c r="L20" s="264"/>
      <c r="M20" s="264"/>
      <c r="N20" s="264"/>
      <c r="O20" s="264"/>
      <c r="P20" s="264"/>
      <c r="Q20" s="258"/>
      <c r="R20" s="134"/>
    </row>
    <row r="21" spans="2:18" ht="57.2" customHeight="1">
      <c r="B21" s="276" t="s">
        <v>381</v>
      </c>
      <c r="C21" s="257" t="s">
        <v>382</v>
      </c>
      <c r="D21" s="258"/>
      <c r="E21" s="257" t="s">
        <v>383</v>
      </c>
      <c r="F21" s="258"/>
      <c r="G21" s="257" t="s">
        <v>384</v>
      </c>
      <c r="H21" s="264"/>
      <c r="I21" s="258"/>
      <c r="J21" s="257" t="s">
        <v>385</v>
      </c>
      <c r="K21" s="258"/>
      <c r="L21" s="257" t="s">
        <v>386</v>
      </c>
      <c r="M21" s="258"/>
      <c r="N21" s="257" t="s">
        <v>387</v>
      </c>
      <c r="O21" s="258"/>
      <c r="P21" s="257" t="s">
        <v>388</v>
      </c>
      <c r="Q21" s="258"/>
      <c r="R21" s="134"/>
    </row>
    <row r="22" spans="2:18" ht="33.950000000000003" customHeight="1">
      <c r="B22" s="261"/>
      <c r="C22" s="8" t="s">
        <v>271</v>
      </c>
      <c r="D22" s="8" t="s">
        <v>81</v>
      </c>
      <c r="E22" s="8" t="s">
        <v>271</v>
      </c>
      <c r="F22" s="8" t="s">
        <v>81</v>
      </c>
      <c r="G22" s="8" t="s">
        <v>271</v>
      </c>
      <c r="H22" s="8" t="s">
        <v>274</v>
      </c>
      <c r="I22" s="8" t="s">
        <v>81</v>
      </c>
      <c r="J22" s="8" t="s">
        <v>270</v>
      </c>
      <c r="K22" s="8" t="s">
        <v>81</v>
      </c>
      <c r="L22" s="8" t="s">
        <v>270</v>
      </c>
      <c r="M22" s="8" t="s">
        <v>81</v>
      </c>
      <c r="N22" s="8" t="s">
        <v>274</v>
      </c>
      <c r="O22" s="8" t="s">
        <v>81</v>
      </c>
      <c r="P22" s="8" t="s">
        <v>274</v>
      </c>
      <c r="Q22" s="8" t="s">
        <v>81</v>
      </c>
      <c r="R22" s="134"/>
    </row>
    <row r="23" spans="2:18">
      <c r="B23" s="163" t="s">
        <v>279</v>
      </c>
      <c r="C23" s="97" t="s">
        <v>389</v>
      </c>
      <c r="D23" s="97" t="s">
        <v>282</v>
      </c>
      <c r="E23" s="97" t="s">
        <v>390</v>
      </c>
      <c r="F23" s="97" t="s">
        <v>282</v>
      </c>
      <c r="G23" s="97" t="s">
        <v>391</v>
      </c>
      <c r="H23" s="97"/>
      <c r="I23" s="97" t="s">
        <v>282</v>
      </c>
      <c r="J23" s="99" t="s">
        <v>94</v>
      </c>
      <c r="K23" s="97" t="s">
        <v>282</v>
      </c>
      <c r="L23" s="99">
        <v>10</v>
      </c>
      <c r="M23" s="97" t="s">
        <v>282</v>
      </c>
      <c r="N23" s="97"/>
      <c r="O23" s="97" t="s">
        <v>282</v>
      </c>
      <c r="P23" s="97"/>
      <c r="Q23" s="97" t="s">
        <v>282</v>
      </c>
      <c r="R23" s="134"/>
    </row>
    <row r="24" spans="2:18">
      <c r="B24" s="69"/>
      <c r="C24" s="67"/>
      <c r="D24" s="67"/>
      <c r="E24" s="67"/>
      <c r="F24" s="67"/>
      <c r="G24" s="67"/>
      <c r="H24" s="67"/>
      <c r="I24" s="67"/>
      <c r="J24" s="61"/>
      <c r="K24" s="67"/>
      <c r="L24" s="230"/>
      <c r="M24" s="67"/>
      <c r="N24" s="67"/>
      <c r="O24" s="67"/>
      <c r="P24" s="67"/>
      <c r="Q24" s="67"/>
      <c r="R24" s="134"/>
    </row>
    <row r="25" spans="2:18">
      <c r="B25" s="69"/>
      <c r="C25" s="67"/>
      <c r="D25" s="67"/>
      <c r="E25" s="67"/>
      <c r="F25" s="67"/>
      <c r="G25" s="67"/>
      <c r="H25" s="67"/>
      <c r="I25" s="67"/>
      <c r="J25" s="61"/>
      <c r="K25" s="67"/>
      <c r="L25" s="230"/>
      <c r="M25" s="67"/>
      <c r="N25" s="67"/>
      <c r="O25" s="67"/>
      <c r="P25" s="67"/>
      <c r="Q25" s="67"/>
      <c r="R25" s="134"/>
    </row>
    <row r="26" spans="2:18">
      <c r="B26" s="69"/>
      <c r="C26" s="67"/>
      <c r="D26" s="67"/>
      <c r="E26" s="67"/>
      <c r="F26" s="67"/>
      <c r="G26" s="67"/>
      <c r="H26" s="67"/>
      <c r="I26" s="67"/>
      <c r="J26" s="61"/>
      <c r="K26" s="67"/>
      <c r="L26" s="230"/>
      <c r="M26" s="67"/>
      <c r="N26" s="67"/>
      <c r="O26" s="67"/>
      <c r="P26" s="67"/>
      <c r="Q26" s="67"/>
      <c r="R26" s="134"/>
    </row>
    <row r="27" spans="2:18">
      <c r="B27" s="69"/>
      <c r="C27" s="67"/>
      <c r="D27" s="67"/>
      <c r="E27" s="67"/>
      <c r="F27" s="67"/>
      <c r="G27" s="67"/>
      <c r="H27" s="67"/>
      <c r="I27" s="67"/>
      <c r="J27" s="61"/>
      <c r="K27" s="67"/>
      <c r="L27" s="230"/>
      <c r="M27" s="67"/>
      <c r="N27" s="67"/>
      <c r="O27" s="67"/>
      <c r="P27" s="67"/>
      <c r="Q27" s="67"/>
      <c r="R27" s="134"/>
    </row>
    <row r="28" spans="2:18">
      <c r="B28" s="69"/>
      <c r="C28" s="85"/>
      <c r="D28" s="67"/>
      <c r="E28" s="67"/>
      <c r="F28" s="67"/>
      <c r="G28" s="67"/>
      <c r="H28" s="67"/>
      <c r="I28" s="67"/>
      <c r="J28" s="61"/>
      <c r="K28" s="67"/>
      <c r="L28" s="230"/>
      <c r="M28" s="67"/>
      <c r="N28" s="67"/>
      <c r="O28" s="67"/>
      <c r="P28" s="67"/>
      <c r="Q28" s="67"/>
      <c r="R28" s="134"/>
    </row>
    <row r="29" spans="2:18">
      <c r="B29" s="69"/>
      <c r="C29" s="67"/>
      <c r="D29" s="67"/>
      <c r="E29" s="67"/>
      <c r="F29" s="67"/>
      <c r="G29" s="67"/>
      <c r="H29" s="67"/>
      <c r="I29" s="67"/>
      <c r="J29" s="61"/>
      <c r="K29" s="67"/>
      <c r="L29" s="230"/>
      <c r="M29" s="67"/>
      <c r="N29" s="67"/>
      <c r="O29" s="67"/>
      <c r="P29" s="67"/>
      <c r="Q29" s="67"/>
      <c r="R29" s="134"/>
    </row>
    <row r="30" spans="2:18">
      <c r="B30" s="69"/>
      <c r="C30" s="67"/>
      <c r="D30" s="67"/>
      <c r="E30" s="67"/>
      <c r="F30" s="67"/>
      <c r="G30" s="67"/>
      <c r="H30" s="67"/>
      <c r="I30" s="67"/>
      <c r="J30" s="61"/>
      <c r="K30" s="67"/>
      <c r="L30" s="230"/>
      <c r="M30" s="67"/>
      <c r="N30" s="67"/>
      <c r="O30" s="67"/>
      <c r="P30" s="67"/>
      <c r="Q30" s="67"/>
      <c r="R30" s="134"/>
    </row>
    <row r="31" spans="2:18">
      <c r="B31" s="69"/>
      <c r="C31" s="67"/>
      <c r="D31" s="67"/>
      <c r="E31" s="67"/>
      <c r="F31" s="67"/>
      <c r="G31" s="67"/>
      <c r="H31" s="67"/>
      <c r="I31" s="67"/>
      <c r="J31" s="61"/>
      <c r="K31" s="67"/>
      <c r="L31" s="230"/>
      <c r="M31" s="67"/>
      <c r="N31" s="67"/>
      <c r="O31" s="67"/>
      <c r="P31" s="67"/>
      <c r="Q31" s="67"/>
      <c r="R31" s="134"/>
    </row>
    <row r="32" spans="2:18">
      <c r="B32" s="69"/>
      <c r="C32" s="67"/>
      <c r="D32" s="67"/>
      <c r="E32" s="67"/>
      <c r="F32" s="67"/>
      <c r="G32" s="67"/>
      <c r="H32" s="67"/>
      <c r="I32" s="67"/>
      <c r="J32" s="61"/>
      <c r="K32" s="67"/>
      <c r="L32" s="230"/>
      <c r="M32" s="67"/>
      <c r="N32" s="67"/>
      <c r="O32" s="67"/>
      <c r="P32" s="67"/>
      <c r="Q32" s="67"/>
      <c r="R32" s="134"/>
    </row>
    <row r="33" spans="2:18">
      <c r="B33" s="69"/>
      <c r="C33" s="67"/>
      <c r="D33" s="67"/>
      <c r="E33" s="67"/>
      <c r="F33" s="67"/>
      <c r="G33" s="67"/>
      <c r="H33" s="67"/>
      <c r="I33" s="67"/>
      <c r="J33" s="61"/>
      <c r="K33" s="67"/>
      <c r="L33" s="230"/>
      <c r="M33" s="67"/>
      <c r="N33" s="67"/>
      <c r="O33" s="67"/>
      <c r="P33" s="67"/>
      <c r="Q33" s="67"/>
      <c r="R33" s="134"/>
    </row>
    <row r="34" spans="2:18">
      <c r="B34" s="69"/>
      <c r="C34" s="67"/>
      <c r="D34" s="67"/>
      <c r="E34" s="67"/>
      <c r="F34" s="67"/>
      <c r="G34" s="67"/>
      <c r="H34" s="67"/>
      <c r="I34" s="67"/>
      <c r="J34" s="61"/>
      <c r="K34" s="67"/>
      <c r="L34" s="230"/>
      <c r="M34" s="67"/>
      <c r="N34" s="67"/>
      <c r="O34" s="67"/>
      <c r="P34" s="67"/>
      <c r="Q34" s="67"/>
      <c r="R34" s="134"/>
    </row>
    <row r="35" spans="2:18">
      <c r="B35" s="69"/>
      <c r="C35" s="67"/>
      <c r="D35" s="67"/>
      <c r="E35" s="67"/>
      <c r="F35" s="67"/>
      <c r="G35" s="67"/>
      <c r="H35" s="67"/>
      <c r="I35" s="67"/>
      <c r="J35" s="61"/>
      <c r="K35" s="67"/>
      <c r="L35" s="230"/>
      <c r="M35" s="67"/>
      <c r="N35" s="67"/>
      <c r="O35" s="67"/>
      <c r="P35" s="67"/>
      <c r="Q35" s="67"/>
      <c r="R35" s="134"/>
    </row>
    <row r="36" spans="2:18">
      <c r="B36" s="69"/>
      <c r="C36" s="67"/>
      <c r="D36" s="67"/>
      <c r="E36" s="67"/>
      <c r="F36" s="67"/>
      <c r="G36" s="67"/>
      <c r="H36" s="67"/>
      <c r="I36" s="67"/>
      <c r="J36" s="61"/>
      <c r="K36" s="67"/>
      <c r="L36" s="230"/>
      <c r="M36" s="67"/>
      <c r="N36" s="67"/>
      <c r="O36" s="67"/>
      <c r="P36" s="67"/>
      <c r="Q36" s="67"/>
      <c r="R36" s="134"/>
    </row>
    <row r="37" spans="2:18">
      <c r="B37" s="69"/>
      <c r="C37" s="67"/>
      <c r="D37" s="67"/>
      <c r="E37" s="67"/>
      <c r="F37" s="67"/>
      <c r="G37" s="67"/>
      <c r="H37" s="67"/>
      <c r="I37" s="67"/>
      <c r="J37" s="61"/>
      <c r="K37" s="67"/>
      <c r="L37" s="230"/>
      <c r="M37" s="67"/>
      <c r="N37" s="67"/>
      <c r="O37" s="67"/>
      <c r="P37" s="67"/>
      <c r="Q37" s="67"/>
      <c r="R37" s="134"/>
    </row>
    <row r="38" spans="2:18">
      <c r="B38" s="69"/>
      <c r="C38" s="67"/>
      <c r="D38" s="67"/>
      <c r="E38" s="67"/>
      <c r="F38" s="67"/>
      <c r="G38" s="67"/>
      <c r="H38" s="67"/>
      <c r="I38" s="67"/>
      <c r="J38" s="61"/>
      <c r="K38" s="67"/>
      <c r="L38" s="230"/>
      <c r="M38" s="67"/>
      <c r="N38" s="67"/>
      <c r="O38" s="67"/>
      <c r="P38" s="67"/>
      <c r="Q38" s="67"/>
      <c r="R38" s="134"/>
    </row>
    <row r="39" spans="2:18">
      <c r="B39" s="69"/>
      <c r="C39" s="67"/>
      <c r="D39" s="67"/>
      <c r="E39" s="67"/>
      <c r="F39" s="67"/>
      <c r="G39" s="67"/>
      <c r="H39" s="67"/>
      <c r="I39" s="67"/>
      <c r="J39" s="61"/>
      <c r="K39" s="67"/>
      <c r="L39" s="230"/>
      <c r="M39" s="67"/>
      <c r="N39" s="67"/>
      <c r="O39" s="67"/>
      <c r="P39" s="67"/>
      <c r="Q39" s="67"/>
      <c r="R39" s="134"/>
    </row>
    <row r="40" spans="2:18">
      <c r="B40" s="69"/>
      <c r="C40" s="67"/>
      <c r="D40" s="67"/>
      <c r="E40" s="67"/>
      <c r="F40" s="67"/>
      <c r="G40" s="67"/>
      <c r="H40" s="67"/>
      <c r="I40" s="67"/>
      <c r="J40" s="61"/>
      <c r="K40" s="67"/>
      <c r="L40" s="230"/>
      <c r="M40" s="67"/>
      <c r="N40" s="67"/>
      <c r="O40" s="67"/>
      <c r="P40" s="67"/>
      <c r="Q40" s="67"/>
      <c r="R40" s="134"/>
    </row>
    <row r="41" spans="2:18">
      <c r="B41" s="69"/>
      <c r="C41" s="67"/>
      <c r="D41" s="67"/>
      <c r="E41" s="67"/>
      <c r="F41" s="67"/>
      <c r="G41" s="67"/>
      <c r="H41" s="67"/>
      <c r="I41" s="67"/>
      <c r="J41" s="61"/>
      <c r="K41" s="67"/>
      <c r="L41" s="230"/>
      <c r="M41" s="67"/>
      <c r="N41" s="67"/>
      <c r="O41" s="67"/>
      <c r="P41" s="67"/>
      <c r="Q41" s="67"/>
      <c r="R41" s="134"/>
    </row>
    <row r="42" spans="2:18">
      <c r="B42" s="69"/>
      <c r="C42" s="67"/>
      <c r="D42" s="67"/>
      <c r="E42" s="67"/>
      <c r="F42" s="67"/>
      <c r="G42" s="67"/>
      <c r="H42" s="67"/>
      <c r="I42" s="67"/>
      <c r="J42" s="61"/>
      <c r="K42" s="67"/>
      <c r="L42" s="230"/>
      <c r="M42" s="67"/>
      <c r="N42" s="67"/>
      <c r="O42" s="67"/>
      <c r="P42" s="67"/>
      <c r="Q42" s="67"/>
      <c r="R42" s="134"/>
    </row>
    <row r="43" spans="2:18">
      <c r="B43" s="69"/>
      <c r="C43" s="67"/>
      <c r="D43" s="67"/>
      <c r="E43" s="67"/>
      <c r="F43" s="67"/>
      <c r="G43" s="67"/>
      <c r="H43" s="67"/>
      <c r="I43" s="67"/>
      <c r="J43" s="61"/>
      <c r="K43" s="67"/>
      <c r="L43" s="230"/>
      <c r="M43" s="67"/>
      <c r="N43" s="67"/>
      <c r="O43" s="67"/>
      <c r="P43" s="67"/>
      <c r="Q43" s="67"/>
      <c r="R43" s="134"/>
    </row>
    <row r="44" spans="2:18">
      <c r="B44" s="69"/>
      <c r="C44" s="67"/>
      <c r="D44" s="67"/>
      <c r="E44" s="67"/>
      <c r="F44" s="67"/>
      <c r="G44" s="67"/>
      <c r="H44" s="67"/>
      <c r="I44" s="67"/>
      <c r="J44" s="61"/>
      <c r="K44" s="67"/>
      <c r="L44" s="230"/>
      <c r="M44" s="67"/>
      <c r="N44" s="67"/>
      <c r="O44" s="67"/>
      <c r="P44" s="67"/>
      <c r="Q44" s="67"/>
      <c r="R44" s="134"/>
    </row>
    <row r="45" spans="2:18">
      <c r="B45" s="69"/>
      <c r="C45" s="67"/>
      <c r="D45" s="67"/>
      <c r="E45" s="67"/>
      <c r="F45" s="67"/>
      <c r="G45" s="67"/>
      <c r="H45" s="67"/>
      <c r="I45" s="67"/>
      <c r="J45" s="61"/>
      <c r="K45" s="67"/>
      <c r="L45" s="230"/>
      <c r="M45" s="67"/>
      <c r="N45" s="67"/>
      <c r="O45" s="67"/>
      <c r="P45" s="67"/>
      <c r="Q45" s="67"/>
      <c r="R45" s="134"/>
    </row>
    <row r="46" spans="2:18">
      <c r="B46" s="69"/>
      <c r="C46" s="67"/>
      <c r="D46" s="67"/>
      <c r="E46" s="67"/>
      <c r="F46" s="67"/>
      <c r="G46" s="67"/>
      <c r="H46" s="67"/>
      <c r="I46" s="67"/>
      <c r="J46" s="61"/>
      <c r="K46" s="67"/>
      <c r="L46" s="230"/>
      <c r="M46" s="67"/>
      <c r="N46" s="67"/>
      <c r="O46" s="67"/>
      <c r="P46" s="67"/>
      <c r="Q46" s="67"/>
      <c r="R46" s="134"/>
    </row>
    <row r="47" spans="2:18">
      <c r="B47" s="69"/>
      <c r="C47" s="67"/>
      <c r="D47" s="67"/>
      <c r="E47" s="67"/>
      <c r="F47" s="67"/>
      <c r="G47" s="67"/>
      <c r="H47" s="67"/>
      <c r="I47" s="67"/>
      <c r="J47" s="61"/>
      <c r="K47" s="67"/>
      <c r="L47" s="230"/>
      <c r="M47" s="67"/>
      <c r="N47" s="67"/>
      <c r="O47" s="67"/>
      <c r="P47" s="67"/>
      <c r="Q47" s="67"/>
      <c r="R47" s="134"/>
    </row>
    <row r="48" spans="2:18">
      <c r="B48" s="69"/>
      <c r="C48" s="67"/>
      <c r="D48" s="67"/>
      <c r="E48" s="67"/>
      <c r="F48" s="67"/>
      <c r="G48" s="67"/>
      <c r="H48" s="67"/>
      <c r="I48" s="67"/>
      <c r="J48" s="61"/>
      <c r="K48" s="67"/>
      <c r="L48" s="230"/>
      <c r="M48" s="67"/>
      <c r="N48" s="67"/>
      <c r="O48" s="67"/>
      <c r="P48" s="67"/>
      <c r="Q48" s="67"/>
      <c r="R48" s="134"/>
    </row>
    <row r="49" spans="2:18">
      <c r="B49" s="69"/>
      <c r="C49" s="67"/>
      <c r="D49" s="67"/>
      <c r="E49" s="67"/>
      <c r="F49" s="67"/>
      <c r="G49" s="67"/>
      <c r="H49" s="67"/>
      <c r="I49" s="67"/>
      <c r="J49" s="61"/>
      <c r="K49" s="67"/>
      <c r="L49" s="230"/>
      <c r="M49" s="67"/>
      <c r="N49" s="67"/>
      <c r="O49" s="67"/>
      <c r="P49" s="67"/>
      <c r="Q49" s="67"/>
      <c r="R49" s="134"/>
    </row>
    <row r="50" spans="2:18">
      <c r="B50" s="69"/>
      <c r="C50" s="67"/>
      <c r="D50" s="67"/>
      <c r="E50" s="67"/>
      <c r="F50" s="67"/>
      <c r="G50" s="67"/>
      <c r="H50" s="67"/>
      <c r="I50" s="67"/>
      <c r="J50" s="61"/>
      <c r="K50" s="67"/>
      <c r="L50" s="230"/>
      <c r="M50" s="67"/>
      <c r="N50" s="67"/>
      <c r="O50" s="67"/>
      <c r="P50" s="67"/>
      <c r="Q50" s="67"/>
      <c r="R50" s="134"/>
    </row>
    <row r="51" spans="2:18">
      <c r="B51" s="69"/>
      <c r="C51" s="67"/>
      <c r="D51" s="67"/>
      <c r="E51" s="67"/>
      <c r="F51" s="67"/>
      <c r="G51" s="67"/>
      <c r="H51" s="67"/>
      <c r="I51" s="67"/>
      <c r="J51" s="61"/>
      <c r="K51" s="67"/>
      <c r="L51" s="230"/>
      <c r="M51" s="67"/>
      <c r="N51" s="67"/>
      <c r="O51" s="67"/>
      <c r="P51" s="67"/>
      <c r="Q51" s="67"/>
      <c r="R51" s="134"/>
    </row>
    <row r="52" spans="2:18">
      <c r="B52" s="69"/>
      <c r="C52" s="67"/>
      <c r="D52" s="67"/>
      <c r="E52" s="67"/>
      <c r="F52" s="67"/>
      <c r="G52" s="67"/>
      <c r="H52" s="67"/>
      <c r="I52" s="67"/>
      <c r="J52" s="61"/>
      <c r="K52" s="67"/>
      <c r="L52" s="230"/>
      <c r="M52" s="67"/>
      <c r="N52" s="67"/>
      <c r="O52" s="67"/>
      <c r="P52" s="67"/>
      <c r="Q52" s="67"/>
      <c r="R52" s="134"/>
    </row>
    <row r="53" spans="2:18">
      <c r="B53" s="69"/>
      <c r="C53" s="67"/>
      <c r="D53" s="67"/>
      <c r="E53" s="67"/>
      <c r="F53" s="67"/>
      <c r="G53" s="67"/>
      <c r="H53" s="67"/>
      <c r="I53" s="67"/>
      <c r="J53" s="61"/>
      <c r="K53" s="67"/>
      <c r="L53" s="230"/>
      <c r="M53" s="67"/>
      <c r="N53" s="67"/>
      <c r="O53" s="67"/>
      <c r="P53" s="67"/>
      <c r="Q53" s="67"/>
      <c r="R53" s="134"/>
    </row>
    <row r="54" spans="2:18">
      <c r="B54" s="69"/>
      <c r="C54" s="67"/>
      <c r="D54" s="67"/>
      <c r="E54" s="67"/>
      <c r="F54" s="67"/>
      <c r="G54" s="67"/>
      <c r="H54" s="67"/>
      <c r="I54" s="67"/>
      <c r="J54" s="61"/>
      <c r="K54" s="67"/>
      <c r="L54" s="230"/>
      <c r="M54" s="67"/>
      <c r="N54" s="67"/>
      <c r="O54" s="67"/>
      <c r="P54" s="67"/>
      <c r="Q54" s="67"/>
      <c r="R54" s="134"/>
    </row>
    <row r="55" spans="2:18">
      <c r="B55" s="69"/>
      <c r="C55" s="67"/>
      <c r="D55" s="67"/>
      <c r="E55" s="67"/>
      <c r="F55" s="67"/>
      <c r="G55" s="67"/>
      <c r="H55" s="67"/>
      <c r="I55" s="67"/>
      <c r="J55" s="61"/>
      <c r="K55" s="67"/>
      <c r="L55" s="230"/>
      <c r="M55" s="67"/>
      <c r="N55" s="67"/>
      <c r="O55" s="67"/>
      <c r="P55" s="67"/>
      <c r="Q55" s="67"/>
      <c r="R55" s="134"/>
    </row>
    <row r="56" spans="2:18">
      <c r="B56" s="69"/>
      <c r="C56" s="67"/>
      <c r="D56" s="67"/>
      <c r="E56" s="67"/>
      <c r="F56" s="67"/>
      <c r="G56" s="67"/>
      <c r="H56" s="67"/>
      <c r="I56" s="67"/>
      <c r="J56" s="61"/>
      <c r="K56" s="67"/>
      <c r="L56" s="230"/>
      <c r="M56" s="67"/>
      <c r="N56" s="67"/>
      <c r="O56" s="67"/>
      <c r="P56" s="67"/>
      <c r="Q56" s="67"/>
      <c r="R56" s="134"/>
    </row>
    <row r="57" spans="2:18">
      <c r="B57" s="69"/>
      <c r="C57" s="67"/>
      <c r="D57" s="67"/>
      <c r="E57" s="67"/>
      <c r="F57" s="67"/>
      <c r="G57" s="67"/>
      <c r="H57" s="67"/>
      <c r="I57" s="67"/>
      <c r="J57" s="61"/>
      <c r="K57" s="67"/>
      <c r="L57" s="230"/>
      <c r="M57" s="67"/>
      <c r="N57" s="67"/>
      <c r="O57" s="67"/>
      <c r="P57" s="67"/>
      <c r="Q57" s="67"/>
      <c r="R57" s="134"/>
    </row>
    <row r="58" spans="2:18">
      <c r="B58" s="69"/>
      <c r="C58" s="67"/>
      <c r="D58" s="67"/>
      <c r="E58" s="67"/>
      <c r="F58" s="67"/>
      <c r="G58" s="67"/>
      <c r="H58" s="67"/>
      <c r="I58" s="67"/>
      <c r="J58" s="61"/>
      <c r="K58" s="67"/>
      <c r="L58" s="230"/>
      <c r="M58" s="67"/>
      <c r="N58" s="67"/>
      <c r="O58" s="67"/>
      <c r="P58" s="67"/>
      <c r="Q58" s="67"/>
      <c r="R58" s="134"/>
    </row>
    <row r="59" spans="2:18">
      <c r="B59" s="69"/>
      <c r="C59" s="67"/>
      <c r="D59" s="67"/>
      <c r="E59" s="67"/>
      <c r="F59" s="67"/>
      <c r="G59" s="67"/>
      <c r="H59" s="67"/>
      <c r="I59" s="67"/>
      <c r="J59" s="61"/>
      <c r="K59" s="67"/>
      <c r="L59" s="230"/>
      <c r="M59" s="67"/>
      <c r="N59" s="67"/>
      <c r="O59" s="67"/>
      <c r="P59" s="67"/>
      <c r="Q59" s="67"/>
      <c r="R59" s="134"/>
    </row>
    <row r="60" spans="2:18">
      <c r="B60" s="69"/>
      <c r="C60" s="67"/>
      <c r="D60" s="67"/>
      <c r="E60" s="67"/>
      <c r="F60" s="67"/>
      <c r="G60" s="67"/>
      <c r="H60" s="67"/>
      <c r="I60" s="67"/>
      <c r="J60" s="61"/>
      <c r="K60" s="67"/>
      <c r="L60" s="230"/>
      <c r="M60" s="67"/>
      <c r="N60" s="67"/>
      <c r="O60" s="67"/>
      <c r="P60" s="67"/>
      <c r="Q60" s="67"/>
      <c r="R60" s="134"/>
    </row>
    <row r="61" spans="2:18">
      <c r="B61" s="69"/>
      <c r="C61" s="67"/>
      <c r="D61" s="67"/>
      <c r="E61" s="67"/>
      <c r="F61" s="67"/>
      <c r="G61" s="67"/>
      <c r="H61" s="67"/>
      <c r="I61" s="67"/>
      <c r="J61" s="61"/>
      <c r="K61" s="67"/>
      <c r="L61" s="230"/>
      <c r="M61" s="67"/>
      <c r="N61" s="67"/>
      <c r="O61" s="67"/>
      <c r="P61" s="67"/>
      <c r="Q61" s="67"/>
      <c r="R61" s="134"/>
    </row>
    <row r="62" spans="2:18">
      <c r="B62" s="69"/>
      <c r="C62" s="67"/>
      <c r="D62" s="67"/>
      <c r="E62" s="67"/>
      <c r="F62" s="67"/>
      <c r="G62" s="67"/>
      <c r="H62" s="67"/>
      <c r="I62" s="67"/>
      <c r="J62" s="61"/>
      <c r="K62" s="67"/>
      <c r="L62" s="230"/>
      <c r="M62" s="67"/>
      <c r="N62" s="67"/>
      <c r="O62" s="67"/>
      <c r="P62" s="67"/>
      <c r="Q62" s="67"/>
      <c r="R62" s="134"/>
    </row>
    <row r="63" spans="2:18">
      <c r="B63" s="69"/>
      <c r="C63" s="67"/>
      <c r="D63" s="67"/>
      <c r="E63" s="67"/>
      <c r="F63" s="67"/>
      <c r="G63" s="67"/>
      <c r="H63" s="67"/>
      <c r="I63" s="67"/>
      <c r="J63" s="61"/>
      <c r="K63" s="67"/>
      <c r="L63" s="230"/>
      <c r="M63" s="67"/>
      <c r="N63" s="67"/>
      <c r="O63" s="67"/>
      <c r="P63" s="67"/>
      <c r="Q63" s="67"/>
      <c r="R63" s="134"/>
    </row>
    <row r="64" spans="2:18">
      <c r="B64" s="69"/>
      <c r="C64" s="67"/>
      <c r="D64" s="67"/>
      <c r="E64" s="67"/>
      <c r="F64" s="67"/>
      <c r="G64" s="67"/>
      <c r="H64" s="67"/>
      <c r="I64" s="67"/>
      <c r="J64" s="61"/>
      <c r="K64" s="67"/>
      <c r="L64" s="230"/>
      <c r="M64" s="67"/>
      <c r="N64" s="67"/>
      <c r="O64" s="67"/>
      <c r="P64" s="67"/>
      <c r="Q64" s="67"/>
      <c r="R64" s="134"/>
    </row>
    <row r="65" spans="1:18">
      <c r="B65" s="69"/>
      <c r="C65" s="67"/>
      <c r="D65" s="67"/>
      <c r="E65" s="67"/>
      <c r="F65" s="67"/>
      <c r="G65" s="67"/>
      <c r="H65" s="67"/>
      <c r="I65" s="67"/>
      <c r="J65" s="61"/>
      <c r="K65" s="67"/>
      <c r="L65" s="230"/>
      <c r="M65" s="67"/>
      <c r="N65" s="67"/>
      <c r="O65" s="67"/>
      <c r="P65" s="67"/>
      <c r="Q65" s="67"/>
      <c r="R65" s="134"/>
    </row>
    <row r="66" spans="1:18" s="25" customFormat="1">
      <c r="A66" s="1"/>
      <c r="B66" s="134"/>
      <c r="C66" s="134"/>
      <c r="D66" s="134"/>
      <c r="E66" s="134"/>
      <c r="F66" s="134"/>
      <c r="G66" s="134"/>
      <c r="H66" s="134"/>
      <c r="I66" s="134"/>
      <c r="J66" s="134"/>
      <c r="K66" s="134"/>
      <c r="L66" s="134"/>
      <c r="M66" s="134"/>
      <c r="N66" s="134"/>
      <c r="O66" s="134"/>
      <c r="P66" s="134"/>
      <c r="Q66" s="134"/>
      <c r="R66" s="134"/>
    </row>
    <row r="67" spans="1:18">
      <c r="R67" s="134"/>
    </row>
    <row r="68" spans="1:18" s="25" customFormat="1" ht="45.2">
      <c r="A68" s="1"/>
      <c r="B68" s="277" t="s">
        <v>298</v>
      </c>
      <c r="C68" s="278"/>
      <c r="D68" s="278"/>
      <c r="E68" s="278"/>
      <c r="F68" s="278"/>
      <c r="G68" s="278"/>
      <c r="H68" s="278"/>
      <c r="I68" s="278"/>
      <c r="J68" s="278"/>
      <c r="K68" s="278"/>
      <c r="L68" s="278"/>
      <c r="M68" s="278"/>
      <c r="N68" s="278"/>
      <c r="O68" s="278"/>
      <c r="P68" s="279"/>
      <c r="Q68" s="8" t="s">
        <v>299</v>
      </c>
      <c r="R68" s="134"/>
    </row>
    <row r="69" spans="1:18" s="25" customFormat="1">
      <c r="A69" s="1"/>
      <c r="B69" s="275"/>
      <c r="C69" s="275"/>
      <c r="D69" s="275"/>
      <c r="E69" s="275"/>
      <c r="F69" s="275"/>
      <c r="G69" s="275"/>
      <c r="H69" s="275"/>
      <c r="I69" s="275"/>
      <c r="J69" s="275"/>
      <c r="K69" s="275"/>
      <c r="L69" s="275"/>
      <c r="M69" s="275"/>
      <c r="N69" s="275"/>
      <c r="O69" s="275"/>
      <c r="P69" s="275"/>
      <c r="Q69" s="84"/>
      <c r="R69" s="134"/>
    </row>
    <row r="70" spans="1:18" s="25" customFormat="1">
      <c r="A70" s="1"/>
      <c r="B70" s="275"/>
      <c r="C70" s="275"/>
      <c r="D70" s="275"/>
      <c r="E70" s="275"/>
      <c r="F70" s="275"/>
      <c r="G70" s="275"/>
      <c r="H70" s="275"/>
      <c r="I70" s="275"/>
      <c r="J70" s="275"/>
      <c r="K70" s="275"/>
      <c r="L70" s="275"/>
      <c r="M70" s="275"/>
      <c r="N70" s="275"/>
      <c r="O70" s="275"/>
      <c r="P70" s="275"/>
      <c r="Q70" s="84"/>
      <c r="R70" s="134"/>
    </row>
    <row r="71" spans="1:18" s="25" customFormat="1">
      <c r="A71" s="1"/>
      <c r="B71" s="275"/>
      <c r="C71" s="275"/>
      <c r="D71" s="275"/>
      <c r="E71" s="275"/>
      <c r="F71" s="275"/>
      <c r="G71" s="275"/>
      <c r="H71" s="275"/>
      <c r="I71" s="275"/>
      <c r="J71" s="275"/>
      <c r="K71" s="275"/>
      <c r="L71" s="275"/>
      <c r="M71" s="275"/>
      <c r="N71" s="275"/>
      <c r="O71" s="275"/>
      <c r="P71" s="275"/>
      <c r="Q71" s="84"/>
      <c r="R71" s="134"/>
    </row>
    <row r="72" spans="1:18" s="25" customFormat="1">
      <c r="A72" s="1"/>
      <c r="B72" s="275"/>
      <c r="C72" s="275"/>
      <c r="D72" s="275"/>
      <c r="E72" s="275"/>
      <c r="F72" s="275"/>
      <c r="G72" s="275"/>
      <c r="H72" s="275"/>
      <c r="I72" s="275"/>
      <c r="J72" s="275"/>
      <c r="K72" s="275"/>
      <c r="L72" s="275"/>
      <c r="M72" s="275"/>
      <c r="N72" s="275"/>
      <c r="O72" s="275"/>
      <c r="P72" s="275"/>
      <c r="Q72" s="84"/>
      <c r="R72" s="134"/>
    </row>
    <row r="73" spans="1:18" s="25" customFormat="1">
      <c r="A73" s="1"/>
      <c r="B73" s="275"/>
      <c r="C73" s="275"/>
      <c r="D73" s="275"/>
      <c r="E73" s="275"/>
      <c r="F73" s="275"/>
      <c r="G73" s="275"/>
      <c r="H73" s="275"/>
      <c r="I73" s="275"/>
      <c r="J73" s="275"/>
      <c r="K73" s="275"/>
      <c r="L73" s="275"/>
      <c r="M73" s="275"/>
      <c r="N73" s="275"/>
      <c r="O73" s="275"/>
      <c r="P73" s="275"/>
      <c r="Q73" s="84"/>
      <c r="R73" s="134"/>
    </row>
    <row r="74" spans="1:18" s="25" customFormat="1">
      <c r="A74" s="1"/>
      <c r="B74" s="275"/>
      <c r="C74" s="275"/>
      <c r="D74" s="275"/>
      <c r="E74" s="275"/>
      <c r="F74" s="275"/>
      <c r="G74" s="275"/>
      <c r="H74" s="275"/>
      <c r="I74" s="275"/>
      <c r="J74" s="275"/>
      <c r="K74" s="275"/>
      <c r="L74" s="275"/>
      <c r="M74" s="275"/>
      <c r="N74" s="275"/>
      <c r="O74" s="275"/>
      <c r="P74" s="275"/>
      <c r="Q74" s="84"/>
      <c r="R74" s="134"/>
    </row>
    <row r="75" spans="1:18" s="25" customFormat="1">
      <c r="A75" s="1"/>
      <c r="B75" s="275"/>
      <c r="C75" s="275"/>
      <c r="D75" s="275"/>
      <c r="E75" s="275"/>
      <c r="F75" s="275"/>
      <c r="G75" s="275"/>
      <c r="H75" s="275"/>
      <c r="I75" s="275"/>
      <c r="J75" s="275"/>
      <c r="K75" s="275"/>
      <c r="L75" s="275"/>
      <c r="M75" s="275"/>
      <c r="N75" s="275"/>
      <c r="O75" s="275"/>
      <c r="P75" s="275"/>
      <c r="Q75" s="84"/>
      <c r="R75" s="134"/>
    </row>
    <row r="76" spans="1:18" s="25" customFormat="1">
      <c r="A76" s="1"/>
      <c r="B76" s="275"/>
      <c r="C76" s="275"/>
      <c r="D76" s="275"/>
      <c r="E76" s="275"/>
      <c r="F76" s="275"/>
      <c r="G76" s="275"/>
      <c r="H76" s="275"/>
      <c r="I76" s="275"/>
      <c r="J76" s="275"/>
      <c r="K76" s="275"/>
      <c r="L76" s="275"/>
      <c r="M76" s="275"/>
      <c r="N76" s="275"/>
      <c r="O76" s="275"/>
      <c r="P76" s="275"/>
      <c r="Q76" s="84"/>
      <c r="R76" s="134"/>
    </row>
    <row r="77" spans="1:18" s="25" customFormat="1">
      <c r="A77" s="1"/>
      <c r="B77" s="1"/>
      <c r="C77" s="1"/>
      <c r="D77" s="1"/>
      <c r="E77" s="1"/>
      <c r="F77" s="1"/>
      <c r="G77" s="1"/>
      <c r="H77" s="1"/>
      <c r="I77" s="1"/>
      <c r="J77" s="1"/>
      <c r="K77" s="1"/>
      <c r="L77" s="1"/>
      <c r="M77" s="1"/>
      <c r="N77" s="1"/>
      <c r="O77" s="1"/>
      <c r="P77" s="1"/>
      <c r="Q77" s="1"/>
      <c r="R77" s="134"/>
    </row>
    <row r="78" spans="1:18" s="25" customFormat="1">
      <c r="A78" s="1"/>
      <c r="B78" s="134"/>
      <c r="C78" s="134"/>
      <c r="D78" s="134"/>
      <c r="E78" s="134"/>
      <c r="F78" s="134"/>
      <c r="G78" s="134"/>
      <c r="H78" s="134"/>
      <c r="I78" s="134"/>
      <c r="J78" s="134"/>
      <c r="K78" s="134"/>
      <c r="L78" s="134"/>
      <c r="M78" s="134"/>
      <c r="N78" s="134"/>
      <c r="O78" s="134"/>
      <c r="P78" s="134"/>
      <c r="Q78" s="134"/>
      <c r="R78" s="134"/>
    </row>
    <row r="79" spans="1:18" s="25" customFormat="1">
      <c r="A79" s="1"/>
      <c r="B79" s="134"/>
      <c r="C79" s="134"/>
      <c r="D79" s="134"/>
      <c r="E79" s="134"/>
      <c r="F79" s="134"/>
      <c r="G79" s="134"/>
      <c r="H79" s="134"/>
      <c r="I79" s="134"/>
      <c r="J79" s="134"/>
      <c r="K79" s="134"/>
      <c r="L79" s="134"/>
      <c r="M79" s="134"/>
      <c r="N79" s="134"/>
      <c r="O79" s="134"/>
      <c r="P79" s="134"/>
      <c r="Q79" s="134"/>
      <c r="R79" s="134"/>
    </row>
    <row r="80" spans="1:18" s="25" customFormat="1">
      <c r="A80" s="1"/>
      <c r="B80" s="134"/>
      <c r="C80" s="134"/>
      <c r="D80" s="134"/>
      <c r="E80" s="134"/>
      <c r="F80" s="134"/>
      <c r="G80" s="134"/>
      <c r="H80" s="134"/>
      <c r="I80" s="134"/>
      <c r="J80" s="134"/>
      <c r="K80" s="134"/>
      <c r="L80" s="134"/>
      <c r="M80" s="134"/>
      <c r="N80" s="134"/>
      <c r="O80" s="134"/>
      <c r="P80" s="134"/>
      <c r="Q80" s="134"/>
      <c r="R80" s="134"/>
    </row>
    <row r="81" spans="1:18" s="24" customFormat="1">
      <c r="A81" s="1"/>
      <c r="B81" s="31" t="s">
        <v>46</v>
      </c>
      <c r="C81" s="37"/>
      <c r="D81" s="37"/>
      <c r="E81" s="37"/>
      <c r="F81" s="37"/>
      <c r="G81" s="37"/>
      <c r="H81" s="37"/>
      <c r="I81" s="37"/>
      <c r="J81" s="37"/>
      <c r="K81" s="37"/>
      <c r="L81" s="37"/>
      <c r="M81" s="37"/>
      <c r="N81" s="37"/>
      <c r="O81" s="37"/>
      <c r="P81" s="37"/>
      <c r="Q81" s="37"/>
      <c r="R81" s="134"/>
    </row>
    <row r="82" spans="1:18" s="25" customFormat="1">
      <c r="A82" s="1"/>
      <c r="B82" s="1"/>
      <c r="C82" s="1"/>
      <c r="D82" s="1"/>
      <c r="E82" s="1"/>
      <c r="F82" s="1"/>
      <c r="G82" s="1"/>
      <c r="H82" s="1"/>
      <c r="I82" s="1"/>
      <c r="J82" s="1"/>
      <c r="K82" s="1"/>
      <c r="L82" s="1"/>
      <c r="M82" s="1"/>
      <c r="N82" s="1"/>
      <c r="O82" s="1"/>
      <c r="P82" s="1"/>
      <c r="Q82" s="1"/>
      <c r="R82" s="134"/>
    </row>
    <row r="83" spans="1:18" s="25" customFormat="1"/>
    <row r="84" spans="1:18" s="25" customFormat="1"/>
    <row r="85" spans="1:18" s="25" customFormat="1"/>
    <row r="86" spans="1:18" s="25" customFormat="1"/>
    <row r="87" spans="1:18" s="25" customFormat="1"/>
    <row r="88" spans="1:18" s="25" customFormat="1"/>
    <row r="89" spans="1:18" s="25" customFormat="1"/>
    <row r="90" spans="1:18" s="25" customFormat="1"/>
    <row r="91" spans="1:18" s="25" customFormat="1"/>
    <row r="92" spans="1:18" s="25" customFormat="1"/>
    <row r="93" spans="1:18" s="25" customFormat="1"/>
    <row r="94" spans="1:18" s="25" customFormat="1"/>
    <row r="95" spans="1:18" s="25" customFormat="1"/>
    <row r="96" spans="1:18" s="25" customFormat="1"/>
    <row r="97" s="25" customFormat="1"/>
    <row r="98" s="25" customFormat="1"/>
    <row r="99" s="25" customFormat="1"/>
    <row r="100" s="25" customFormat="1"/>
    <row r="101" s="25" customFormat="1"/>
    <row r="102" s="25" customFormat="1"/>
    <row r="103" s="25" customFormat="1"/>
    <row r="104" s="25" customFormat="1"/>
    <row r="105" s="25" customFormat="1"/>
    <row r="106" s="25" customFormat="1"/>
    <row r="107" s="25" customFormat="1"/>
    <row r="108" s="25" customFormat="1"/>
    <row r="109" s="25" customFormat="1"/>
    <row r="110" s="25" customFormat="1"/>
    <row r="111" s="25" customFormat="1"/>
    <row r="112" s="25" customFormat="1"/>
    <row r="113" s="25" customFormat="1"/>
    <row r="114" s="25" customFormat="1"/>
    <row r="115" s="25" customFormat="1"/>
    <row r="116" s="25" customFormat="1"/>
    <row r="117" s="25" customFormat="1"/>
    <row r="118" s="25" customFormat="1"/>
    <row r="119" s="25" customFormat="1"/>
    <row r="120" s="25" customFormat="1"/>
    <row r="121" s="25" customFormat="1"/>
    <row r="122" s="25" customFormat="1"/>
    <row r="123" s="25" customFormat="1"/>
    <row r="124" s="25" customFormat="1"/>
    <row r="125" s="25" customFormat="1"/>
    <row r="126" s="25" customFormat="1"/>
    <row r="127" s="25" customFormat="1"/>
    <row r="128" s="25" customFormat="1"/>
    <row r="129" s="25" customFormat="1"/>
    <row r="130" s="25" customFormat="1"/>
    <row r="131" s="25" customFormat="1"/>
    <row r="132" s="25" customFormat="1"/>
    <row r="133" s="25" customFormat="1"/>
    <row r="134" s="25" customFormat="1"/>
    <row r="135" s="25" customFormat="1"/>
    <row r="136" s="25" customFormat="1"/>
    <row r="137" s="25" customFormat="1"/>
    <row r="138" s="25" customFormat="1"/>
    <row r="139" s="25" customFormat="1"/>
    <row r="140" s="25" customFormat="1"/>
    <row r="141" s="25" customFormat="1"/>
    <row r="142" s="25" customFormat="1"/>
    <row r="143" s="25" customFormat="1"/>
    <row r="144" s="25" customFormat="1"/>
    <row r="145" s="25" customFormat="1"/>
    <row r="146" s="25" customFormat="1"/>
    <row r="147" s="25" customFormat="1"/>
    <row r="148" s="25" customFormat="1"/>
    <row r="149" s="25" customFormat="1"/>
    <row r="150" s="25" customFormat="1"/>
    <row r="151" s="25" customFormat="1"/>
    <row r="152" s="25" customFormat="1"/>
    <row r="153" s="25" customFormat="1"/>
    <row r="154" s="25" customFormat="1"/>
    <row r="155" s="25" customFormat="1"/>
    <row r="156" s="25" customFormat="1"/>
    <row r="157" s="25" customFormat="1"/>
    <row r="158" s="25" customFormat="1"/>
    <row r="159" s="25" customFormat="1"/>
    <row r="160" s="25" customFormat="1"/>
    <row r="161" s="25" customFormat="1"/>
    <row r="162" s="25" customFormat="1"/>
    <row r="163" s="25" customFormat="1"/>
    <row r="164" s="25" customFormat="1"/>
    <row r="165" s="25" customFormat="1"/>
    <row r="166" s="25" customFormat="1"/>
    <row r="167" s="25" customFormat="1"/>
    <row r="168" s="25" customFormat="1"/>
    <row r="169" s="25" customFormat="1"/>
    <row r="170" s="25" customFormat="1"/>
    <row r="171" s="25" customFormat="1"/>
    <row r="172" s="25" customFormat="1"/>
    <row r="173" s="25" customFormat="1"/>
    <row r="174" s="25" customFormat="1"/>
    <row r="175" s="25" customFormat="1"/>
    <row r="176" s="25" customFormat="1"/>
    <row r="177" s="25" customFormat="1"/>
    <row r="178" s="25" customFormat="1"/>
    <row r="179" s="25" customFormat="1"/>
    <row r="180" s="25" customFormat="1"/>
    <row r="181" s="25" customFormat="1"/>
    <row r="182" s="25" customFormat="1"/>
    <row r="183" s="25" customFormat="1"/>
    <row r="184" s="25" customFormat="1"/>
    <row r="185" s="25" customFormat="1"/>
    <row r="186" s="25" customFormat="1"/>
    <row r="187" s="25" customFormat="1"/>
    <row r="188" s="25" customFormat="1"/>
    <row r="189" s="25" customFormat="1"/>
    <row r="190" s="25" customFormat="1"/>
    <row r="191" s="25" customFormat="1"/>
    <row r="192" s="25" customFormat="1"/>
    <row r="193" s="25" customFormat="1"/>
    <row r="194" s="25" customFormat="1"/>
    <row r="195" s="25" customFormat="1"/>
    <row r="196" s="25" customFormat="1"/>
    <row r="197" s="25" customFormat="1"/>
    <row r="198" s="25" customFormat="1"/>
    <row r="199" s="25" customFormat="1"/>
    <row r="200" s="25" customFormat="1"/>
    <row r="201" s="25" customFormat="1"/>
    <row r="202" s="25" customFormat="1"/>
    <row r="203" s="25" customFormat="1"/>
    <row r="204" s="25" customFormat="1"/>
    <row r="205" s="25" customFormat="1"/>
    <row r="206" s="25" customFormat="1"/>
    <row r="207" s="25" customFormat="1"/>
    <row r="208" s="25" customFormat="1"/>
    <row r="209" s="25" customFormat="1"/>
    <row r="210" s="25" customFormat="1"/>
    <row r="211" s="25" customFormat="1"/>
    <row r="212" s="25" customFormat="1"/>
    <row r="213" s="25" customFormat="1"/>
    <row r="214" s="25" customFormat="1"/>
    <row r="215" s="25" customFormat="1"/>
    <row r="216" s="25" customFormat="1"/>
    <row r="217" s="25" customFormat="1"/>
    <row r="218" s="25" customFormat="1"/>
    <row r="219" s="25" customFormat="1"/>
  </sheetData>
  <sheetProtection algorithmName="SHA-512" hashValue="m0j0y7DaFYdksxkmsoLo6J0+sw4y5NfCV2qmGTTZ5ocn2eUyueLWh1s4LLLSJyq+A8gOnMu2K2nDbazt2jiXVw==" saltValue="/Cu+dyW21bOJ2VEnQ3tEeA==" spinCount="100000" sheet="1" objects="1" scenarios="1"/>
  <mergeCells count="19">
    <mergeCell ref="B74:P74"/>
    <mergeCell ref="B75:P75"/>
    <mergeCell ref="B76:P76"/>
    <mergeCell ref="B68:P68"/>
    <mergeCell ref="B72:P72"/>
    <mergeCell ref="B73:P73"/>
    <mergeCell ref="B20:F20"/>
    <mergeCell ref="G20:Q20"/>
    <mergeCell ref="B69:P69"/>
    <mergeCell ref="B70:P70"/>
    <mergeCell ref="B71:P71"/>
    <mergeCell ref="B21:B22"/>
    <mergeCell ref="L21:M21"/>
    <mergeCell ref="N21:O21"/>
    <mergeCell ref="P21:Q21"/>
    <mergeCell ref="C21:D21"/>
    <mergeCell ref="E21:F21"/>
    <mergeCell ref="G21:I21"/>
    <mergeCell ref="J21:K21"/>
  </mergeCells>
  <phoneticPr fontId="17" type="noConversion"/>
  <dataValidations count="4">
    <dataValidation type="list" allowBlank="1" showInputMessage="1" showErrorMessage="1" sqref="C23:C65" xr:uid="{9CBA748A-9916-47AF-8559-EC2EB5F5CD63}">
      <formula1>"Primary,Secondary,Tertiary"</formula1>
    </dataValidation>
    <dataValidation type="list" allowBlank="1" showInputMessage="1" showErrorMessage="1" sqref="E23:E65" xr:uid="{918F25CF-7EAA-4445-8A10-C295E2EFE830}">
      <formula1>"River,Lake,Marine,Land, Estuary,Wetland"</formula1>
    </dataValidation>
    <dataValidation type="list" allowBlank="1" showInputMessage="1" showErrorMessage="1" sqref="F23:F65 I23:I65 K23:K65 M23:M65 O23:O65 Q23:Q65 D23:D65" xr:uid="{6A1FFA9B-7ED9-46BB-BDB7-0587E3E9AEE4}">
      <formula1>"Highly reliable,Reliable,Less Reliable,Uncertain,Very uncertain"</formula1>
    </dataValidation>
    <dataValidation type="list" allowBlank="1" showInputMessage="1" showErrorMessage="1" sqref="G23:G65" xr:uid="{A08CDF23-ACA2-4975-B52E-60A3E0DE65FE}">
      <formula1>"Controlled,Permitted,Prohibited activity under regional plan,Restricted discretionary,Resource consent is required but no consent held"</formula1>
    </dataValidation>
  </dataValidations>
  <printOptions horizontalCentered="1"/>
  <pageMargins left="0.31496062992125984" right="0.31496062992125984" top="0.35433070866141736" bottom="0.35433070866141736" header="0.31496062992125984" footer="0.31496062992125984"/>
  <pageSetup paperSize="8" scale="55" orientation="landscape" r:id="rId1"/>
  <drawing r:id="rId2"/>
  <legacyDrawing r:id="rId3"/>
  <extLst>
    <ext xmlns:x14="http://schemas.microsoft.com/office/spreadsheetml/2009/9/main" uri="{CCE6A557-97BC-4b89-ADB6-D9C93CAAB3DF}">
      <x14:dataValidations xmlns:xm="http://schemas.microsoft.com/office/excel/2006/main" count="2">
        <x14:dataValidation type="whole" allowBlank="1" showInputMessage="1" showErrorMessage="1" xr:uid="{94ED40F0-FB17-4884-AD65-93951CC0293B}">
          <x14:formula1>
            <xm:f>Organisations!H$151</xm:f>
          </x14:formula1>
          <x14:formula2>
            <xm:f>Organisations!I$151</xm:f>
          </x14:formula2>
          <xm:sqref>J24:J65</xm:sqref>
        </x14:dataValidation>
        <x14:dataValidation type="decimal" allowBlank="1" showInputMessage="1" showErrorMessage="1" xr:uid="{59B77566-57FB-418E-AD41-A9EFB2601C76}">
          <x14:formula1>
            <xm:f>Organisations!H$152</xm:f>
          </x14:formula1>
          <x14:formula2>
            <xm:f>Organisations!I$152</xm:f>
          </x14:formula2>
          <xm:sqref>L24:L65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FCA67-F6E1-4F51-911C-4AA9715DE60C}">
  <sheetPr codeName="Sheet9">
    <pageSetUpPr fitToPage="1"/>
  </sheetPr>
  <dimension ref="A1:JH312"/>
  <sheetViews>
    <sheetView showGridLines="0" showZeros="0" topLeftCell="A11" zoomScaleNormal="100" zoomScaleSheetLayoutView="145" workbookViewId="0">
      <selection activeCell="C24" sqref="C24"/>
    </sheetView>
  </sheetViews>
  <sheetFormatPr defaultColWidth="9.140625" defaultRowHeight="15"/>
  <cols>
    <col min="1" max="1" width="9.140625" style="7"/>
    <col min="2" max="2" width="36.28515625" style="7" customWidth="1"/>
    <col min="3" max="3" width="25.28515625" style="7" customWidth="1"/>
    <col min="4" max="4" width="19.7109375" style="7" customWidth="1"/>
    <col min="5" max="5" width="25.140625" style="7" customWidth="1"/>
    <col min="6" max="6" width="13.7109375" style="111" customWidth="1"/>
    <col min="7" max="7" width="63.85546875" style="7" customWidth="1"/>
    <col min="8" max="8" width="10.140625" style="111" customWidth="1"/>
    <col min="9" max="9" width="23.140625" style="111" customWidth="1"/>
    <col min="10" max="98" width="9.140625" style="111"/>
    <col min="99" max="16384" width="9.140625" style="7"/>
  </cols>
  <sheetData>
    <row r="1" spans="2:98" ht="20.45" customHeight="1">
      <c r="F1" s="7"/>
      <c r="H1" s="164"/>
    </row>
    <row r="2" spans="2:98" ht="20.45" customHeight="1">
      <c r="F2" s="7"/>
      <c r="H2" s="164"/>
    </row>
    <row r="3" spans="2:98" ht="20.45" customHeight="1">
      <c r="F3" s="7"/>
      <c r="H3" s="164"/>
    </row>
    <row r="4" spans="2:98" ht="36" customHeight="1">
      <c r="F4" s="7"/>
      <c r="H4" s="164"/>
    </row>
    <row r="5" spans="2:98" ht="15" customHeight="1">
      <c r="F5" s="7"/>
      <c r="H5" s="164"/>
    </row>
    <row r="6" spans="2:98" ht="15" customHeight="1">
      <c r="F6" s="7"/>
      <c r="H6" s="164"/>
    </row>
    <row r="7" spans="2:98" ht="32.25" customHeight="1">
      <c r="B7" s="17" t="s">
        <v>0</v>
      </c>
      <c r="C7" s="6"/>
      <c r="D7" s="165"/>
      <c r="F7" s="7"/>
      <c r="H7" s="57"/>
    </row>
    <row r="8" spans="2:98" ht="38.25" customHeight="1">
      <c r="B8" s="17" t="s">
        <v>392</v>
      </c>
      <c r="C8" s="17"/>
      <c r="D8" s="17"/>
      <c r="E8" s="17"/>
      <c r="F8" s="7"/>
      <c r="H8" s="164"/>
    </row>
    <row r="9" spans="2:98" ht="23.45" customHeight="1">
      <c r="B9" s="17"/>
      <c r="C9" s="17"/>
      <c r="D9" s="17"/>
      <c r="E9" s="17"/>
      <c r="F9" s="7"/>
      <c r="H9" s="164"/>
    </row>
    <row r="10" spans="2:98" ht="18.600000000000001" customHeight="1">
      <c r="B10" s="166" t="s">
        <v>393</v>
      </c>
      <c r="C10" s="166"/>
      <c r="D10" s="166"/>
      <c r="E10" s="166"/>
      <c r="F10" s="166"/>
      <c r="G10" s="167"/>
      <c r="H10" s="164"/>
    </row>
    <row r="11" spans="2:98" ht="18.600000000000001" customHeight="1">
      <c r="B11" s="7" t="s">
        <v>394</v>
      </c>
      <c r="C11" s="166"/>
      <c r="D11" s="166"/>
      <c r="E11" s="166"/>
      <c r="F11" s="166"/>
      <c r="G11" s="167"/>
      <c r="H11" s="164"/>
    </row>
    <row r="12" spans="2:98" ht="18.600000000000001" customHeight="1">
      <c r="B12" s="7" t="s">
        <v>395</v>
      </c>
      <c r="C12" s="166"/>
      <c r="D12" s="166"/>
      <c r="E12" s="166"/>
      <c r="F12" s="166"/>
      <c r="G12" s="167"/>
      <c r="H12" s="164"/>
    </row>
    <row r="13" spans="2:98" ht="18.600000000000001" customHeight="1">
      <c r="B13" s="7" t="s">
        <v>396</v>
      </c>
      <c r="C13" s="166"/>
      <c r="D13" s="166"/>
      <c r="E13" s="166"/>
      <c r="F13" s="166"/>
      <c r="G13" s="167"/>
      <c r="H13" s="164"/>
    </row>
    <row r="14" spans="2:98" s="1" customFormat="1">
      <c r="B14" s="7" t="s">
        <v>70</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row>
    <row r="15" spans="2:98" ht="18.600000000000001" customHeight="1">
      <c r="B15" s="9" t="s">
        <v>240</v>
      </c>
      <c r="C15" s="9"/>
      <c r="F15" s="7"/>
      <c r="H15" s="168"/>
    </row>
    <row r="16" spans="2:98">
      <c r="B16" s="166"/>
      <c r="C16" s="167"/>
      <c r="E16" s="169"/>
      <c r="F16" s="169"/>
      <c r="H16" s="164"/>
    </row>
    <row r="17" spans="1:268" ht="30" customHeight="1">
      <c r="B17" s="170" t="s">
        <v>397</v>
      </c>
      <c r="C17" s="204">
        <f>COUNTA(B24:B183)</f>
        <v>0</v>
      </c>
      <c r="F17" s="7"/>
      <c r="H17" s="168"/>
    </row>
    <row r="18" spans="1:268" ht="30" customHeight="1">
      <c r="B18" s="170" t="s">
        <v>398</v>
      </c>
      <c r="C18" s="210">
        <f>COUNTIF(C24:C183,"wastewater overflows")</f>
        <v>0</v>
      </c>
      <c r="F18" s="7"/>
      <c r="H18" s="168"/>
    </row>
    <row r="19" spans="1:268" ht="30" customHeight="1">
      <c r="B19" s="138" t="s">
        <v>72</v>
      </c>
      <c r="C19" s="205" t="str">
        <f>IF(C17&gt;0,COUNTA(B24:E183)/4/C17,"")</f>
        <v/>
      </c>
      <c r="F19" s="7"/>
      <c r="H19" s="168"/>
    </row>
    <row r="20" spans="1:268">
      <c r="F20" s="7"/>
      <c r="H20" s="168"/>
    </row>
    <row r="21" spans="1:268" ht="27.75" customHeight="1">
      <c r="B21" s="10"/>
      <c r="C21" s="10"/>
      <c r="D21" s="10"/>
      <c r="E21" s="10"/>
      <c r="F21" s="10"/>
      <c r="G21" s="10"/>
      <c r="H21" s="34"/>
    </row>
    <row r="22" spans="1:268" s="171" customFormat="1" ht="45.2" customHeight="1">
      <c r="A22" s="216"/>
      <c r="B22" s="8" t="s">
        <v>399</v>
      </c>
      <c r="C22" s="8" t="s">
        <v>400</v>
      </c>
      <c r="D22" s="8" t="s">
        <v>401</v>
      </c>
      <c r="E22" s="8" t="s">
        <v>402</v>
      </c>
      <c r="F22" s="8" t="s">
        <v>81</v>
      </c>
      <c r="G22" s="8" t="s">
        <v>274</v>
      </c>
      <c r="H22" s="34"/>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row>
    <row r="23" spans="1:268" s="142" customFormat="1">
      <c r="B23" s="139" t="s">
        <v>403</v>
      </c>
      <c r="C23" s="97" t="s">
        <v>404</v>
      </c>
      <c r="D23" s="104">
        <v>45992</v>
      </c>
      <c r="E23" s="97" t="s">
        <v>405</v>
      </c>
      <c r="F23" s="97" t="s">
        <v>406</v>
      </c>
      <c r="G23" s="139" t="s">
        <v>407</v>
      </c>
      <c r="H23" s="34"/>
      <c r="I23" s="29"/>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row>
    <row r="24" spans="1:268" s="117" customFormat="1">
      <c r="B24" s="65"/>
      <c r="C24" s="66"/>
      <c r="D24" s="60"/>
      <c r="E24" s="67"/>
      <c r="F24" s="67"/>
      <c r="G24" s="65"/>
      <c r="H24" s="172"/>
      <c r="I24" s="173"/>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174"/>
      <c r="CI24" s="174"/>
      <c r="CJ24" s="174"/>
      <c r="CK24" s="174"/>
      <c r="CL24" s="174"/>
      <c r="CM24" s="174"/>
      <c r="CN24" s="174"/>
      <c r="CO24" s="174"/>
      <c r="CP24" s="174"/>
      <c r="CQ24" s="174"/>
      <c r="CR24" s="174"/>
      <c r="CS24" s="174"/>
      <c r="CT24" s="174"/>
    </row>
    <row r="25" spans="1:268" s="9" customFormat="1">
      <c r="B25" s="65"/>
      <c r="C25" s="66"/>
      <c r="D25" s="60"/>
      <c r="E25" s="67"/>
      <c r="F25" s="67"/>
      <c r="G25" s="65"/>
      <c r="H25" s="175"/>
      <c r="I25" s="176"/>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c r="BY25" s="177"/>
      <c r="BZ25" s="177"/>
      <c r="CA25" s="177"/>
      <c r="CB25" s="177"/>
      <c r="CC25" s="177"/>
      <c r="CD25" s="177"/>
      <c r="CE25" s="177"/>
      <c r="CF25" s="177"/>
      <c r="CG25" s="177"/>
      <c r="CH25" s="177"/>
      <c r="CI25" s="177"/>
      <c r="CJ25" s="177"/>
      <c r="CK25" s="177"/>
      <c r="CL25" s="177"/>
      <c r="CM25" s="177"/>
      <c r="CN25" s="177"/>
      <c r="CO25" s="177"/>
      <c r="CP25" s="177"/>
      <c r="CQ25" s="177"/>
      <c r="CR25" s="177"/>
      <c r="CS25" s="177"/>
      <c r="CT25" s="177"/>
    </row>
    <row r="26" spans="1:268" s="9" customFormat="1">
      <c r="B26" s="65"/>
      <c r="C26" s="66"/>
      <c r="D26" s="60"/>
      <c r="E26" s="67"/>
      <c r="F26" s="67"/>
      <c r="G26" s="65"/>
      <c r="H26" s="175"/>
      <c r="I26" s="176"/>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7"/>
      <c r="BZ26" s="177"/>
      <c r="CA26" s="177"/>
      <c r="CB26" s="177"/>
      <c r="CC26" s="177"/>
      <c r="CD26" s="177"/>
      <c r="CE26" s="177"/>
      <c r="CF26" s="177"/>
      <c r="CG26" s="177"/>
      <c r="CH26" s="177"/>
      <c r="CI26" s="177"/>
      <c r="CJ26" s="177"/>
      <c r="CK26" s="177"/>
      <c r="CL26" s="177"/>
      <c r="CM26" s="177"/>
      <c r="CN26" s="177"/>
      <c r="CO26" s="177"/>
      <c r="CP26" s="177"/>
      <c r="CQ26" s="177"/>
      <c r="CR26" s="177"/>
      <c r="CS26" s="177"/>
      <c r="CT26" s="177"/>
    </row>
    <row r="27" spans="1:268" s="9" customFormat="1">
      <c r="B27" s="65"/>
      <c r="C27" s="66"/>
      <c r="D27" s="60"/>
      <c r="E27" s="67"/>
      <c r="F27" s="67"/>
      <c r="G27" s="65"/>
      <c r="H27" s="175"/>
      <c r="I27" s="176"/>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c r="BT27" s="177"/>
      <c r="BU27" s="177"/>
      <c r="BV27" s="177"/>
      <c r="BW27" s="177"/>
      <c r="BX27" s="177"/>
      <c r="BY27" s="177"/>
      <c r="BZ27" s="177"/>
      <c r="CA27" s="177"/>
      <c r="CB27" s="177"/>
      <c r="CC27" s="177"/>
      <c r="CD27" s="177"/>
      <c r="CE27" s="177"/>
      <c r="CF27" s="177"/>
      <c r="CG27" s="177"/>
      <c r="CH27" s="177"/>
      <c r="CI27" s="177"/>
      <c r="CJ27" s="177"/>
      <c r="CK27" s="177"/>
      <c r="CL27" s="177"/>
      <c r="CM27" s="177"/>
      <c r="CN27" s="177"/>
      <c r="CO27" s="177"/>
      <c r="CP27" s="177"/>
      <c r="CQ27" s="177"/>
      <c r="CR27" s="177"/>
      <c r="CS27" s="177"/>
      <c r="CT27" s="177"/>
    </row>
    <row r="28" spans="1:268">
      <c r="B28" s="68"/>
      <c r="C28" s="67"/>
      <c r="D28" s="60"/>
      <c r="E28" s="67"/>
      <c r="F28" s="67"/>
      <c r="G28" s="65"/>
      <c r="H28" s="178"/>
      <c r="I28" s="179"/>
    </row>
    <row r="29" spans="1:268">
      <c r="B29" s="68"/>
      <c r="C29" s="67"/>
      <c r="D29" s="60"/>
      <c r="E29" s="67"/>
      <c r="F29" s="67"/>
      <c r="G29" s="65"/>
      <c r="H29" s="178"/>
      <c r="I29" s="179"/>
    </row>
    <row r="30" spans="1:268">
      <c r="B30" s="68"/>
      <c r="C30" s="67"/>
      <c r="D30" s="60"/>
      <c r="E30" s="67"/>
      <c r="F30" s="67"/>
      <c r="G30" s="65"/>
      <c r="H30" s="178"/>
      <c r="I30" s="179"/>
    </row>
    <row r="31" spans="1:268">
      <c r="B31" s="68"/>
      <c r="C31" s="67"/>
      <c r="D31" s="60"/>
      <c r="E31" s="67"/>
      <c r="F31" s="67"/>
      <c r="G31" s="65"/>
      <c r="H31" s="178"/>
      <c r="I31" s="179"/>
    </row>
    <row r="32" spans="1:268">
      <c r="B32" s="68"/>
      <c r="C32" s="67"/>
      <c r="D32" s="60"/>
      <c r="E32" s="67"/>
      <c r="F32" s="67"/>
      <c r="G32" s="65"/>
      <c r="H32" s="178"/>
      <c r="I32" s="179"/>
    </row>
    <row r="33" spans="2:9">
      <c r="B33" s="68"/>
      <c r="C33" s="67"/>
      <c r="D33" s="60"/>
      <c r="E33" s="67"/>
      <c r="F33" s="67"/>
      <c r="G33" s="65"/>
      <c r="H33" s="178"/>
    </row>
    <row r="34" spans="2:9">
      <c r="B34" s="68"/>
      <c r="C34" s="67"/>
      <c r="D34" s="60"/>
      <c r="E34" s="67"/>
      <c r="F34" s="67"/>
      <c r="G34" s="65"/>
      <c r="H34" s="178"/>
      <c r="I34" s="27"/>
    </row>
    <row r="35" spans="2:9">
      <c r="B35" s="68"/>
      <c r="C35" s="67"/>
      <c r="D35" s="60"/>
      <c r="E35" s="67"/>
      <c r="F35" s="67"/>
      <c r="G35" s="65"/>
      <c r="H35" s="178"/>
    </row>
    <row r="36" spans="2:9">
      <c r="B36" s="68"/>
      <c r="C36" s="67"/>
      <c r="D36" s="60"/>
      <c r="E36" s="67"/>
      <c r="F36" s="67"/>
      <c r="G36" s="65"/>
      <c r="H36" s="178"/>
    </row>
    <row r="37" spans="2:9">
      <c r="B37" s="68"/>
      <c r="C37" s="67"/>
      <c r="D37" s="60"/>
      <c r="E37" s="67"/>
      <c r="F37" s="67"/>
      <c r="G37" s="65"/>
      <c r="H37" s="178"/>
    </row>
    <row r="38" spans="2:9">
      <c r="B38" s="68"/>
      <c r="C38" s="67"/>
      <c r="D38" s="60"/>
      <c r="E38" s="67"/>
      <c r="F38" s="67"/>
      <c r="G38" s="65"/>
      <c r="H38" s="178"/>
    </row>
    <row r="39" spans="2:9">
      <c r="B39" s="68"/>
      <c r="C39" s="67"/>
      <c r="D39" s="60"/>
      <c r="E39" s="67"/>
      <c r="F39" s="67"/>
      <c r="G39" s="65"/>
      <c r="H39" s="178"/>
    </row>
    <row r="40" spans="2:9">
      <c r="B40" s="68"/>
      <c r="C40" s="67"/>
      <c r="D40" s="60"/>
      <c r="E40" s="67"/>
      <c r="F40" s="67"/>
      <c r="G40" s="65"/>
      <c r="H40" s="178"/>
    </row>
    <row r="41" spans="2:9">
      <c r="B41" s="68"/>
      <c r="C41" s="67"/>
      <c r="D41" s="60"/>
      <c r="E41" s="67"/>
      <c r="F41" s="67"/>
      <c r="G41" s="65"/>
      <c r="H41" s="178"/>
    </row>
    <row r="42" spans="2:9">
      <c r="B42" s="68"/>
      <c r="C42" s="67"/>
      <c r="D42" s="60"/>
      <c r="E42" s="67"/>
      <c r="F42" s="67"/>
      <c r="G42" s="65"/>
      <c r="H42" s="178"/>
    </row>
    <row r="43" spans="2:9">
      <c r="B43" s="68"/>
      <c r="C43" s="67"/>
      <c r="D43" s="60"/>
      <c r="E43" s="67"/>
      <c r="F43" s="67"/>
      <c r="G43" s="65"/>
      <c r="H43" s="178"/>
    </row>
    <row r="44" spans="2:9">
      <c r="B44" s="68"/>
      <c r="C44" s="67"/>
      <c r="D44" s="60"/>
      <c r="E44" s="67"/>
      <c r="F44" s="67"/>
      <c r="G44" s="65"/>
      <c r="H44" s="178"/>
    </row>
    <row r="45" spans="2:9">
      <c r="B45" s="68"/>
      <c r="C45" s="67"/>
      <c r="D45" s="60"/>
      <c r="E45" s="67"/>
      <c r="F45" s="67"/>
      <c r="G45" s="65"/>
      <c r="H45" s="178"/>
    </row>
    <row r="46" spans="2:9">
      <c r="B46" s="68"/>
      <c r="C46" s="67"/>
      <c r="D46" s="60"/>
      <c r="E46" s="67"/>
      <c r="F46" s="67"/>
      <c r="G46" s="65"/>
      <c r="H46" s="178"/>
    </row>
    <row r="47" spans="2:9">
      <c r="B47" s="68"/>
      <c r="C47" s="67"/>
      <c r="D47" s="60"/>
      <c r="E47" s="67"/>
      <c r="F47" s="67"/>
      <c r="G47" s="65"/>
      <c r="H47" s="178"/>
    </row>
    <row r="48" spans="2:9">
      <c r="B48" s="68"/>
      <c r="C48" s="67"/>
      <c r="D48" s="60"/>
      <c r="E48" s="67"/>
      <c r="F48" s="67"/>
      <c r="G48" s="65"/>
      <c r="H48" s="178"/>
    </row>
    <row r="49" spans="2:8">
      <c r="B49" s="68"/>
      <c r="C49" s="67"/>
      <c r="D49" s="60"/>
      <c r="E49" s="67"/>
      <c r="F49" s="67"/>
      <c r="G49" s="65"/>
      <c r="H49" s="178"/>
    </row>
    <row r="50" spans="2:8">
      <c r="B50" s="68"/>
      <c r="C50" s="67"/>
      <c r="D50" s="60"/>
      <c r="E50" s="67"/>
      <c r="F50" s="67"/>
      <c r="G50" s="65"/>
      <c r="H50" s="178"/>
    </row>
    <row r="51" spans="2:8">
      <c r="B51" s="68"/>
      <c r="C51" s="67"/>
      <c r="D51" s="60"/>
      <c r="E51" s="67"/>
      <c r="F51" s="67"/>
      <c r="G51" s="65"/>
      <c r="H51" s="178"/>
    </row>
    <row r="52" spans="2:8">
      <c r="B52" s="68"/>
      <c r="C52" s="67"/>
      <c r="D52" s="60"/>
      <c r="E52" s="67"/>
      <c r="F52" s="67"/>
      <c r="G52" s="65"/>
      <c r="H52" s="178"/>
    </row>
    <row r="53" spans="2:8">
      <c r="B53" s="68"/>
      <c r="C53" s="67"/>
      <c r="D53" s="60"/>
      <c r="E53" s="67"/>
      <c r="F53" s="67"/>
      <c r="G53" s="65"/>
      <c r="H53" s="178"/>
    </row>
    <row r="54" spans="2:8">
      <c r="B54" s="68"/>
      <c r="C54" s="67"/>
      <c r="D54" s="60"/>
      <c r="E54" s="67"/>
      <c r="F54" s="67"/>
      <c r="G54" s="65"/>
      <c r="H54" s="178"/>
    </row>
    <row r="55" spans="2:8">
      <c r="B55" s="68"/>
      <c r="C55" s="67"/>
      <c r="D55" s="60"/>
      <c r="E55" s="67"/>
      <c r="F55" s="67"/>
      <c r="G55" s="65"/>
      <c r="H55" s="178"/>
    </row>
    <row r="56" spans="2:8">
      <c r="B56" s="68"/>
      <c r="C56" s="67"/>
      <c r="D56" s="60"/>
      <c r="E56" s="67"/>
      <c r="F56" s="67"/>
      <c r="G56" s="65"/>
      <c r="H56" s="178"/>
    </row>
    <row r="57" spans="2:8">
      <c r="B57" s="68"/>
      <c r="C57" s="67"/>
      <c r="D57" s="60"/>
      <c r="E57" s="67"/>
      <c r="F57" s="67"/>
      <c r="G57" s="65"/>
      <c r="H57" s="178"/>
    </row>
    <row r="58" spans="2:8">
      <c r="B58" s="68"/>
      <c r="C58" s="67"/>
      <c r="D58" s="60"/>
      <c r="E58" s="67"/>
      <c r="F58" s="67"/>
      <c r="G58" s="65"/>
      <c r="H58" s="178"/>
    </row>
    <row r="59" spans="2:8">
      <c r="B59" s="68"/>
      <c r="C59" s="67"/>
      <c r="D59" s="60"/>
      <c r="E59" s="67"/>
      <c r="F59" s="67"/>
      <c r="G59" s="65"/>
      <c r="H59" s="178"/>
    </row>
    <row r="60" spans="2:8">
      <c r="B60" s="68"/>
      <c r="C60" s="67"/>
      <c r="D60" s="60"/>
      <c r="E60" s="67"/>
      <c r="F60" s="67"/>
      <c r="G60" s="65"/>
      <c r="H60" s="178"/>
    </row>
    <row r="61" spans="2:8">
      <c r="B61" s="68"/>
      <c r="C61" s="67"/>
      <c r="D61" s="60"/>
      <c r="E61" s="67"/>
      <c r="F61" s="67"/>
      <c r="G61" s="65"/>
      <c r="H61" s="178"/>
    </row>
    <row r="62" spans="2:8">
      <c r="B62" s="68"/>
      <c r="C62" s="67"/>
      <c r="D62" s="60"/>
      <c r="E62" s="67"/>
      <c r="F62" s="67"/>
      <c r="G62" s="65"/>
      <c r="H62" s="178"/>
    </row>
    <row r="63" spans="2:8">
      <c r="B63" s="68"/>
      <c r="C63" s="67"/>
      <c r="D63" s="60"/>
      <c r="E63" s="67"/>
      <c r="F63" s="67"/>
      <c r="G63" s="65"/>
      <c r="H63" s="178"/>
    </row>
    <row r="64" spans="2:8">
      <c r="B64" s="68"/>
      <c r="C64" s="67"/>
      <c r="D64" s="60"/>
      <c r="E64" s="67"/>
      <c r="F64" s="67"/>
      <c r="G64" s="65"/>
      <c r="H64" s="178"/>
    </row>
    <row r="65" spans="2:8">
      <c r="B65" s="68"/>
      <c r="C65" s="67"/>
      <c r="D65" s="60"/>
      <c r="E65" s="67"/>
      <c r="F65" s="67"/>
      <c r="G65" s="65"/>
      <c r="H65" s="178"/>
    </row>
    <row r="66" spans="2:8">
      <c r="B66" s="68"/>
      <c r="C66" s="67"/>
      <c r="D66" s="60"/>
      <c r="E66" s="67"/>
      <c r="F66" s="67"/>
      <c r="G66" s="65"/>
      <c r="H66" s="178"/>
    </row>
    <row r="67" spans="2:8">
      <c r="B67" s="68"/>
      <c r="C67" s="67"/>
      <c r="D67" s="60"/>
      <c r="E67" s="67"/>
      <c r="F67" s="67"/>
      <c r="G67" s="65"/>
      <c r="H67" s="178"/>
    </row>
    <row r="68" spans="2:8">
      <c r="B68" s="68"/>
      <c r="C68" s="67"/>
      <c r="D68" s="60"/>
      <c r="E68" s="67"/>
      <c r="F68" s="67"/>
      <c r="G68" s="65"/>
      <c r="H68" s="178"/>
    </row>
    <row r="69" spans="2:8">
      <c r="B69" s="68"/>
      <c r="C69" s="67"/>
      <c r="D69" s="60"/>
      <c r="E69" s="67"/>
      <c r="F69" s="67"/>
      <c r="G69" s="65"/>
      <c r="H69" s="178"/>
    </row>
    <row r="70" spans="2:8">
      <c r="B70" s="68"/>
      <c r="C70" s="67"/>
      <c r="D70" s="60"/>
      <c r="E70" s="67"/>
      <c r="F70" s="67"/>
      <c r="G70" s="65"/>
      <c r="H70" s="178"/>
    </row>
    <row r="71" spans="2:8">
      <c r="B71" s="68"/>
      <c r="C71" s="67"/>
      <c r="D71" s="60"/>
      <c r="E71" s="67"/>
      <c r="F71" s="67"/>
      <c r="G71" s="65"/>
      <c r="H71" s="178"/>
    </row>
    <row r="72" spans="2:8">
      <c r="B72" s="68"/>
      <c r="C72" s="67"/>
      <c r="D72" s="60"/>
      <c r="E72" s="67"/>
      <c r="F72" s="67"/>
      <c r="G72" s="65"/>
      <c r="H72" s="178"/>
    </row>
    <row r="73" spans="2:8">
      <c r="B73" s="68"/>
      <c r="C73" s="67"/>
      <c r="D73" s="60"/>
      <c r="E73" s="67"/>
      <c r="F73" s="67"/>
      <c r="G73" s="65"/>
      <c r="H73" s="178"/>
    </row>
    <row r="74" spans="2:8">
      <c r="B74" s="68"/>
      <c r="C74" s="67"/>
      <c r="D74" s="60"/>
      <c r="E74" s="67"/>
      <c r="F74" s="67"/>
      <c r="G74" s="65"/>
      <c r="H74" s="178"/>
    </row>
    <row r="75" spans="2:8">
      <c r="B75" s="68"/>
      <c r="C75" s="67"/>
      <c r="D75" s="60"/>
      <c r="E75" s="67"/>
      <c r="F75" s="67"/>
      <c r="G75" s="65"/>
      <c r="H75" s="178"/>
    </row>
    <row r="76" spans="2:8">
      <c r="B76" s="68"/>
      <c r="C76" s="67"/>
      <c r="D76" s="60"/>
      <c r="E76" s="67"/>
      <c r="F76" s="67"/>
      <c r="G76" s="65"/>
      <c r="H76" s="178"/>
    </row>
    <row r="77" spans="2:8">
      <c r="B77" s="68"/>
      <c r="C77" s="67"/>
      <c r="D77" s="60"/>
      <c r="E77" s="67"/>
      <c r="F77" s="67"/>
      <c r="G77" s="65"/>
      <c r="H77" s="178"/>
    </row>
    <row r="78" spans="2:8">
      <c r="B78" s="68"/>
      <c r="C78" s="67"/>
      <c r="D78" s="60"/>
      <c r="E78" s="67"/>
      <c r="F78" s="67"/>
      <c r="G78" s="65"/>
      <c r="H78" s="178"/>
    </row>
    <row r="79" spans="2:8">
      <c r="B79" s="68"/>
      <c r="C79" s="67"/>
      <c r="D79" s="60"/>
      <c r="E79" s="67"/>
      <c r="F79" s="67"/>
      <c r="G79" s="65"/>
      <c r="H79" s="178"/>
    </row>
    <row r="80" spans="2:8">
      <c r="B80" s="68"/>
      <c r="C80" s="67"/>
      <c r="D80" s="60"/>
      <c r="E80" s="67"/>
      <c r="F80" s="67"/>
      <c r="G80" s="65"/>
      <c r="H80" s="178"/>
    </row>
    <row r="81" spans="2:8">
      <c r="B81" s="68"/>
      <c r="C81" s="67"/>
      <c r="D81" s="60"/>
      <c r="E81" s="67"/>
      <c r="F81" s="67"/>
      <c r="G81" s="65"/>
      <c r="H81" s="178"/>
    </row>
    <row r="82" spans="2:8">
      <c r="B82" s="68"/>
      <c r="C82" s="67"/>
      <c r="D82" s="60"/>
      <c r="E82" s="67"/>
      <c r="F82" s="67"/>
      <c r="G82" s="65"/>
      <c r="H82" s="178"/>
    </row>
    <row r="83" spans="2:8">
      <c r="B83" s="68"/>
      <c r="C83" s="67"/>
      <c r="D83" s="60"/>
      <c r="E83" s="67"/>
      <c r="F83" s="67"/>
      <c r="G83" s="65"/>
      <c r="H83" s="178"/>
    </row>
    <row r="84" spans="2:8">
      <c r="B84" s="68"/>
      <c r="C84" s="67"/>
      <c r="D84" s="60"/>
      <c r="E84" s="67"/>
      <c r="F84" s="67"/>
      <c r="G84" s="65"/>
      <c r="H84" s="178"/>
    </row>
    <row r="85" spans="2:8">
      <c r="B85" s="68"/>
      <c r="C85" s="67"/>
      <c r="D85" s="60"/>
      <c r="E85" s="67"/>
      <c r="F85" s="67"/>
      <c r="G85" s="65"/>
      <c r="H85" s="178"/>
    </row>
    <row r="86" spans="2:8">
      <c r="B86" s="68"/>
      <c r="C86" s="67"/>
      <c r="D86" s="60"/>
      <c r="E86" s="67"/>
      <c r="F86" s="67"/>
      <c r="G86" s="65"/>
      <c r="H86" s="178"/>
    </row>
    <row r="87" spans="2:8">
      <c r="B87" s="68"/>
      <c r="C87" s="67"/>
      <c r="D87" s="60"/>
      <c r="E87" s="67"/>
      <c r="F87" s="67"/>
      <c r="G87" s="65"/>
      <c r="H87" s="178"/>
    </row>
    <row r="88" spans="2:8">
      <c r="B88" s="68"/>
      <c r="C88" s="67"/>
      <c r="D88" s="60"/>
      <c r="E88" s="67"/>
      <c r="F88" s="67"/>
      <c r="G88" s="65"/>
      <c r="H88" s="178"/>
    </row>
    <row r="89" spans="2:8">
      <c r="B89" s="68"/>
      <c r="C89" s="67"/>
      <c r="D89" s="60"/>
      <c r="E89" s="67"/>
      <c r="F89" s="67"/>
      <c r="G89" s="65"/>
      <c r="H89" s="178"/>
    </row>
    <row r="90" spans="2:8">
      <c r="B90" s="68"/>
      <c r="C90" s="67"/>
      <c r="D90" s="60"/>
      <c r="E90" s="67"/>
      <c r="F90" s="67"/>
      <c r="G90" s="65"/>
      <c r="H90" s="178"/>
    </row>
    <row r="91" spans="2:8">
      <c r="B91" s="68"/>
      <c r="C91" s="67"/>
      <c r="D91" s="60"/>
      <c r="E91" s="67"/>
      <c r="F91" s="67"/>
      <c r="G91" s="65"/>
      <c r="H91" s="178"/>
    </row>
    <row r="92" spans="2:8">
      <c r="B92" s="68"/>
      <c r="C92" s="67"/>
      <c r="D92" s="60"/>
      <c r="E92" s="67"/>
      <c r="F92" s="67"/>
      <c r="G92" s="65"/>
      <c r="H92" s="178"/>
    </row>
    <row r="93" spans="2:8">
      <c r="B93" s="68"/>
      <c r="C93" s="67"/>
      <c r="D93" s="60"/>
      <c r="E93" s="67"/>
      <c r="F93" s="67"/>
      <c r="G93" s="65"/>
      <c r="H93" s="178"/>
    </row>
    <row r="94" spans="2:8">
      <c r="B94" s="68"/>
      <c r="C94" s="67"/>
      <c r="D94" s="60"/>
      <c r="E94" s="67"/>
      <c r="F94" s="67"/>
      <c r="G94" s="65"/>
      <c r="H94" s="178"/>
    </row>
    <row r="95" spans="2:8">
      <c r="B95" s="68"/>
      <c r="C95" s="67"/>
      <c r="D95" s="60"/>
      <c r="E95" s="67"/>
      <c r="F95" s="67"/>
      <c r="G95" s="65"/>
      <c r="H95" s="178"/>
    </row>
    <row r="96" spans="2:8">
      <c r="B96" s="68"/>
      <c r="C96" s="67"/>
      <c r="D96" s="60"/>
      <c r="E96" s="67"/>
      <c r="F96" s="67"/>
      <c r="G96" s="65"/>
      <c r="H96" s="178"/>
    </row>
    <row r="97" spans="2:8">
      <c r="B97" s="68"/>
      <c r="C97" s="67"/>
      <c r="D97" s="60"/>
      <c r="E97" s="67"/>
      <c r="F97" s="67"/>
      <c r="G97" s="65"/>
      <c r="H97" s="178"/>
    </row>
    <row r="98" spans="2:8">
      <c r="B98" s="68"/>
      <c r="C98" s="67"/>
      <c r="D98" s="60"/>
      <c r="E98" s="67"/>
      <c r="F98" s="67"/>
      <c r="G98" s="65"/>
      <c r="H98" s="178"/>
    </row>
    <row r="99" spans="2:8">
      <c r="B99" s="68"/>
      <c r="C99" s="67"/>
      <c r="D99" s="60"/>
      <c r="E99" s="67"/>
      <c r="F99" s="67"/>
      <c r="G99" s="65"/>
      <c r="H99" s="178"/>
    </row>
    <row r="100" spans="2:8">
      <c r="B100" s="68"/>
      <c r="C100" s="67"/>
      <c r="D100" s="60"/>
      <c r="E100" s="67"/>
      <c r="F100" s="67"/>
      <c r="G100" s="65"/>
      <c r="H100" s="178"/>
    </row>
    <row r="101" spans="2:8">
      <c r="B101" s="68"/>
      <c r="C101" s="67"/>
      <c r="D101" s="60"/>
      <c r="E101" s="67"/>
      <c r="F101" s="67"/>
      <c r="G101" s="65"/>
      <c r="H101" s="178"/>
    </row>
    <row r="102" spans="2:8">
      <c r="B102" s="68"/>
      <c r="C102" s="67"/>
      <c r="D102" s="60"/>
      <c r="E102" s="67"/>
      <c r="F102" s="67"/>
      <c r="G102" s="65"/>
      <c r="H102" s="178"/>
    </row>
    <row r="103" spans="2:8">
      <c r="B103" s="68"/>
      <c r="C103" s="67"/>
      <c r="D103" s="60"/>
      <c r="E103" s="67"/>
      <c r="F103" s="67"/>
      <c r="G103" s="65"/>
      <c r="H103" s="178"/>
    </row>
    <row r="104" spans="2:8">
      <c r="B104" s="68"/>
      <c r="C104" s="67"/>
      <c r="D104" s="60"/>
      <c r="E104" s="67"/>
      <c r="F104" s="67"/>
      <c r="G104" s="65"/>
      <c r="H104" s="178"/>
    </row>
    <row r="105" spans="2:8">
      <c r="B105" s="68"/>
      <c r="C105" s="67"/>
      <c r="D105" s="60"/>
      <c r="E105" s="67"/>
      <c r="F105" s="67"/>
      <c r="G105" s="65"/>
      <c r="H105" s="178"/>
    </row>
    <row r="106" spans="2:8">
      <c r="B106" s="68"/>
      <c r="C106" s="67"/>
      <c r="D106" s="60"/>
      <c r="E106" s="67"/>
      <c r="F106" s="67"/>
      <c r="G106" s="65"/>
      <c r="H106" s="178"/>
    </row>
    <row r="107" spans="2:8">
      <c r="B107" s="68"/>
      <c r="C107" s="67"/>
      <c r="D107" s="60"/>
      <c r="E107" s="67"/>
      <c r="F107" s="67"/>
      <c r="G107" s="65"/>
      <c r="H107" s="178"/>
    </row>
    <row r="108" spans="2:8">
      <c r="B108" s="68"/>
      <c r="C108" s="67"/>
      <c r="D108" s="60"/>
      <c r="E108" s="67"/>
      <c r="F108" s="67"/>
      <c r="G108" s="65"/>
      <c r="H108" s="178"/>
    </row>
    <row r="109" spans="2:8">
      <c r="B109" s="68"/>
      <c r="C109" s="67"/>
      <c r="D109" s="60"/>
      <c r="E109" s="67"/>
      <c r="F109" s="67"/>
      <c r="G109" s="65"/>
      <c r="H109" s="178"/>
    </row>
    <row r="110" spans="2:8">
      <c r="B110" s="68"/>
      <c r="C110" s="67"/>
      <c r="D110" s="60"/>
      <c r="E110" s="67"/>
      <c r="F110" s="67"/>
      <c r="G110" s="65"/>
      <c r="H110" s="178"/>
    </row>
    <row r="111" spans="2:8">
      <c r="B111" s="68"/>
      <c r="C111" s="67"/>
      <c r="D111" s="60"/>
      <c r="E111" s="67"/>
      <c r="F111" s="67"/>
      <c r="G111" s="65"/>
      <c r="H111" s="178"/>
    </row>
    <row r="112" spans="2:8">
      <c r="B112" s="68"/>
      <c r="C112" s="67"/>
      <c r="D112" s="60"/>
      <c r="E112" s="67"/>
      <c r="F112" s="67"/>
      <c r="G112" s="65"/>
      <c r="H112" s="178"/>
    </row>
    <row r="113" spans="2:8">
      <c r="B113" s="68"/>
      <c r="C113" s="67"/>
      <c r="D113" s="60"/>
      <c r="E113" s="67"/>
      <c r="F113" s="67"/>
      <c r="G113" s="65"/>
      <c r="H113" s="178"/>
    </row>
    <row r="114" spans="2:8">
      <c r="B114" s="68"/>
      <c r="C114" s="67"/>
      <c r="D114" s="60"/>
      <c r="E114" s="67"/>
      <c r="F114" s="67"/>
      <c r="G114" s="65"/>
      <c r="H114" s="178"/>
    </row>
    <row r="115" spans="2:8">
      <c r="B115" s="68"/>
      <c r="C115" s="67"/>
      <c r="D115" s="60"/>
      <c r="E115" s="67"/>
      <c r="F115" s="67"/>
      <c r="G115" s="65"/>
      <c r="H115" s="178"/>
    </row>
    <row r="116" spans="2:8">
      <c r="B116" s="68"/>
      <c r="C116" s="67"/>
      <c r="D116" s="60"/>
      <c r="E116" s="67"/>
      <c r="F116" s="67"/>
      <c r="G116" s="65"/>
      <c r="H116" s="178"/>
    </row>
    <row r="117" spans="2:8">
      <c r="B117" s="68"/>
      <c r="C117" s="67"/>
      <c r="D117" s="60"/>
      <c r="E117" s="67"/>
      <c r="F117" s="67"/>
      <c r="G117" s="65"/>
      <c r="H117" s="178"/>
    </row>
    <row r="118" spans="2:8">
      <c r="B118" s="68"/>
      <c r="C118" s="67"/>
      <c r="D118" s="60"/>
      <c r="E118" s="67"/>
      <c r="F118" s="67"/>
      <c r="G118" s="65"/>
      <c r="H118" s="178"/>
    </row>
    <row r="119" spans="2:8">
      <c r="B119" s="68"/>
      <c r="C119" s="67"/>
      <c r="D119" s="60"/>
      <c r="E119" s="67"/>
      <c r="F119" s="67"/>
      <c r="G119" s="65"/>
      <c r="H119" s="178"/>
    </row>
    <row r="120" spans="2:8">
      <c r="B120" s="68"/>
      <c r="C120" s="67"/>
      <c r="D120" s="60"/>
      <c r="E120" s="67"/>
      <c r="F120" s="67"/>
      <c r="G120" s="65"/>
      <c r="H120" s="178"/>
    </row>
    <row r="121" spans="2:8">
      <c r="B121" s="68"/>
      <c r="C121" s="67"/>
      <c r="D121" s="60"/>
      <c r="E121" s="67"/>
      <c r="F121" s="67"/>
      <c r="G121" s="65"/>
      <c r="H121" s="178"/>
    </row>
    <row r="122" spans="2:8">
      <c r="B122" s="68"/>
      <c r="C122" s="67"/>
      <c r="D122" s="60"/>
      <c r="E122" s="67"/>
      <c r="F122" s="67"/>
      <c r="G122" s="65"/>
      <c r="H122" s="178"/>
    </row>
    <row r="123" spans="2:8">
      <c r="B123" s="68"/>
      <c r="C123" s="67"/>
      <c r="D123" s="60"/>
      <c r="E123" s="67"/>
      <c r="F123" s="67"/>
      <c r="G123" s="65"/>
      <c r="H123" s="178"/>
    </row>
    <row r="124" spans="2:8">
      <c r="B124" s="68"/>
      <c r="C124" s="67"/>
      <c r="D124" s="60"/>
      <c r="E124" s="67"/>
      <c r="F124" s="67"/>
      <c r="G124" s="65"/>
      <c r="H124" s="178"/>
    </row>
    <row r="125" spans="2:8">
      <c r="B125" s="68"/>
      <c r="C125" s="67"/>
      <c r="D125" s="60"/>
      <c r="E125" s="67"/>
      <c r="F125" s="67"/>
      <c r="G125" s="65"/>
      <c r="H125" s="178"/>
    </row>
    <row r="126" spans="2:8">
      <c r="B126" s="68"/>
      <c r="C126" s="67"/>
      <c r="D126" s="60"/>
      <c r="E126" s="67"/>
      <c r="F126" s="67"/>
      <c r="G126" s="65"/>
      <c r="H126" s="178"/>
    </row>
    <row r="127" spans="2:8">
      <c r="B127" s="68"/>
      <c r="C127" s="67"/>
      <c r="D127" s="60"/>
      <c r="E127" s="67"/>
      <c r="F127" s="67"/>
      <c r="G127" s="65"/>
      <c r="H127" s="178"/>
    </row>
    <row r="128" spans="2:8">
      <c r="B128" s="68"/>
      <c r="C128" s="67"/>
      <c r="D128" s="60"/>
      <c r="E128" s="67"/>
      <c r="F128" s="67"/>
      <c r="G128" s="65"/>
      <c r="H128" s="178"/>
    </row>
    <row r="129" spans="2:8">
      <c r="B129" s="68"/>
      <c r="C129" s="67"/>
      <c r="D129" s="60"/>
      <c r="E129" s="67"/>
      <c r="F129" s="67"/>
      <c r="G129" s="65"/>
      <c r="H129" s="178"/>
    </row>
    <row r="130" spans="2:8">
      <c r="B130" s="68"/>
      <c r="C130" s="67"/>
      <c r="D130" s="60"/>
      <c r="E130" s="67"/>
      <c r="F130" s="67"/>
      <c r="G130" s="65"/>
      <c r="H130" s="178"/>
    </row>
    <row r="131" spans="2:8">
      <c r="B131" s="68"/>
      <c r="C131" s="67"/>
      <c r="D131" s="60"/>
      <c r="E131" s="67"/>
      <c r="F131" s="67"/>
      <c r="G131" s="65"/>
      <c r="H131" s="178"/>
    </row>
    <row r="132" spans="2:8">
      <c r="B132" s="68"/>
      <c r="C132" s="67"/>
      <c r="D132" s="60"/>
      <c r="E132" s="67"/>
      <c r="F132" s="67"/>
      <c r="G132" s="65"/>
      <c r="H132" s="178"/>
    </row>
    <row r="133" spans="2:8">
      <c r="B133" s="68"/>
      <c r="C133" s="67"/>
      <c r="D133" s="60"/>
      <c r="E133" s="67"/>
      <c r="F133" s="67"/>
      <c r="G133" s="65"/>
      <c r="H133" s="178"/>
    </row>
    <row r="134" spans="2:8">
      <c r="B134" s="68"/>
      <c r="C134" s="67"/>
      <c r="D134" s="60"/>
      <c r="E134" s="67"/>
      <c r="F134" s="67"/>
      <c r="G134" s="65"/>
      <c r="H134" s="178"/>
    </row>
    <row r="135" spans="2:8">
      <c r="B135" s="68"/>
      <c r="C135" s="67"/>
      <c r="D135" s="60"/>
      <c r="E135" s="67"/>
      <c r="F135" s="67"/>
      <c r="G135" s="65"/>
      <c r="H135" s="178"/>
    </row>
    <row r="136" spans="2:8">
      <c r="B136" s="68"/>
      <c r="C136" s="67"/>
      <c r="D136" s="60"/>
      <c r="E136" s="67"/>
      <c r="F136" s="67"/>
      <c r="G136" s="65"/>
      <c r="H136" s="178"/>
    </row>
    <row r="137" spans="2:8">
      <c r="B137" s="68"/>
      <c r="C137" s="67"/>
      <c r="D137" s="60"/>
      <c r="E137" s="67"/>
      <c r="F137" s="67"/>
      <c r="G137" s="65"/>
      <c r="H137" s="178"/>
    </row>
    <row r="138" spans="2:8">
      <c r="B138" s="68"/>
      <c r="C138" s="67"/>
      <c r="D138" s="60"/>
      <c r="E138" s="67"/>
      <c r="F138" s="67"/>
      <c r="G138" s="65"/>
      <c r="H138" s="178"/>
    </row>
    <row r="139" spans="2:8">
      <c r="B139" s="68"/>
      <c r="C139" s="67"/>
      <c r="D139" s="60"/>
      <c r="E139" s="67"/>
      <c r="F139" s="67"/>
      <c r="G139" s="65"/>
      <c r="H139" s="178"/>
    </row>
    <row r="140" spans="2:8">
      <c r="B140" s="68"/>
      <c r="C140" s="67"/>
      <c r="D140" s="60"/>
      <c r="E140" s="67"/>
      <c r="F140" s="67"/>
      <c r="G140" s="65"/>
      <c r="H140" s="178"/>
    </row>
    <row r="141" spans="2:8">
      <c r="B141" s="68"/>
      <c r="C141" s="67"/>
      <c r="D141" s="60"/>
      <c r="E141" s="67"/>
      <c r="F141" s="67"/>
      <c r="G141" s="65"/>
      <c r="H141" s="178"/>
    </row>
    <row r="142" spans="2:8">
      <c r="B142" s="68"/>
      <c r="C142" s="67"/>
      <c r="D142" s="60"/>
      <c r="E142" s="67"/>
      <c r="F142" s="67"/>
      <c r="G142" s="65"/>
      <c r="H142" s="178"/>
    </row>
    <row r="143" spans="2:8">
      <c r="B143" s="68"/>
      <c r="C143" s="67"/>
      <c r="D143" s="60"/>
      <c r="E143" s="67"/>
      <c r="F143" s="67"/>
      <c r="G143" s="65"/>
      <c r="H143" s="178"/>
    </row>
    <row r="144" spans="2:8">
      <c r="B144" s="68"/>
      <c r="C144" s="67"/>
      <c r="D144" s="60"/>
      <c r="E144" s="67"/>
      <c r="F144" s="67"/>
      <c r="G144" s="65"/>
      <c r="H144" s="178"/>
    </row>
    <row r="145" spans="2:8">
      <c r="B145" s="68"/>
      <c r="C145" s="67"/>
      <c r="D145" s="60"/>
      <c r="E145" s="67"/>
      <c r="F145" s="67"/>
      <c r="G145" s="65"/>
      <c r="H145" s="178"/>
    </row>
    <row r="146" spans="2:8">
      <c r="B146" s="68"/>
      <c r="C146" s="67"/>
      <c r="D146" s="60"/>
      <c r="E146" s="67"/>
      <c r="F146" s="67"/>
      <c r="G146" s="65"/>
      <c r="H146" s="178"/>
    </row>
    <row r="147" spans="2:8">
      <c r="B147" s="68"/>
      <c r="C147" s="67"/>
      <c r="D147" s="60"/>
      <c r="E147" s="67"/>
      <c r="F147" s="67"/>
      <c r="G147" s="65"/>
      <c r="H147" s="178"/>
    </row>
    <row r="148" spans="2:8">
      <c r="B148" s="68"/>
      <c r="C148" s="67"/>
      <c r="D148" s="60"/>
      <c r="E148" s="67"/>
      <c r="F148" s="67"/>
      <c r="G148" s="65"/>
      <c r="H148" s="178"/>
    </row>
    <row r="149" spans="2:8">
      <c r="B149" s="68"/>
      <c r="C149" s="67"/>
      <c r="D149" s="60"/>
      <c r="E149" s="67"/>
      <c r="F149" s="67"/>
      <c r="G149" s="65"/>
      <c r="H149" s="178"/>
    </row>
    <row r="150" spans="2:8">
      <c r="B150" s="68"/>
      <c r="C150" s="67"/>
      <c r="D150" s="60"/>
      <c r="E150" s="67"/>
      <c r="F150" s="67"/>
      <c r="G150" s="65"/>
      <c r="H150" s="178"/>
    </row>
    <row r="151" spans="2:8">
      <c r="B151" s="68"/>
      <c r="C151" s="67"/>
      <c r="D151" s="60"/>
      <c r="E151" s="67"/>
      <c r="F151" s="67"/>
      <c r="G151" s="65"/>
      <c r="H151" s="178"/>
    </row>
    <row r="152" spans="2:8">
      <c r="B152" s="68"/>
      <c r="C152" s="67"/>
      <c r="D152" s="60"/>
      <c r="E152" s="67"/>
      <c r="F152" s="67"/>
      <c r="G152" s="65"/>
      <c r="H152" s="178"/>
    </row>
    <row r="153" spans="2:8">
      <c r="B153" s="68"/>
      <c r="C153" s="67"/>
      <c r="D153" s="60"/>
      <c r="E153" s="67"/>
      <c r="F153" s="67"/>
      <c r="G153" s="65"/>
      <c r="H153" s="178"/>
    </row>
    <row r="154" spans="2:8">
      <c r="B154" s="68"/>
      <c r="C154" s="67"/>
      <c r="D154" s="60"/>
      <c r="E154" s="67"/>
      <c r="F154" s="67"/>
      <c r="G154" s="65"/>
      <c r="H154" s="178"/>
    </row>
    <row r="155" spans="2:8">
      <c r="B155" s="68"/>
      <c r="C155" s="67"/>
      <c r="D155" s="60"/>
      <c r="E155" s="67"/>
      <c r="F155" s="67"/>
      <c r="G155" s="65"/>
      <c r="H155" s="178"/>
    </row>
    <row r="156" spans="2:8">
      <c r="B156" s="68"/>
      <c r="C156" s="67"/>
      <c r="D156" s="60"/>
      <c r="E156" s="67"/>
      <c r="F156" s="67"/>
      <c r="G156" s="65"/>
      <c r="H156" s="178"/>
    </row>
    <row r="157" spans="2:8">
      <c r="B157" s="68"/>
      <c r="C157" s="67"/>
      <c r="D157" s="60"/>
      <c r="E157" s="67"/>
      <c r="F157" s="67"/>
      <c r="G157" s="65"/>
      <c r="H157" s="178"/>
    </row>
    <row r="158" spans="2:8">
      <c r="B158" s="68"/>
      <c r="C158" s="67"/>
      <c r="D158" s="60"/>
      <c r="E158" s="67"/>
      <c r="F158" s="67"/>
      <c r="G158" s="65"/>
      <c r="H158" s="178"/>
    </row>
    <row r="159" spans="2:8">
      <c r="B159" s="68"/>
      <c r="C159" s="67"/>
      <c r="D159" s="60"/>
      <c r="E159" s="67"/>
      <c r="F159" s="67"/>
      <c r="G159" s="65"/>
      <c r="H159" s="178"/>
    </row>
    <row r="160" spans="2:8">
      <c r="B160" s="68"/>
      <c r="C160" s="67"/>
      <c r="D160" s="60"/>
      <c r="E160" s="67"/>
      <c r="F160" s="67"/>
      <c r="G160" s="65"/>
      <c r="H160" s="178"/>
    </row>
    <row r="161" spans="2:8">
      <c r="B161" s="68"/>
      <c r="C161" s="67"/>
      <c r="D161" s="60"/>
      <c r="E161" s="67"/>
      <c r="F161" s="67"/>
      <c r="G161" s="65"/>
      <c r="H161" s="178"/>
    </row>
    <row r="162" spans="2:8">
      <c r="B162" s="68"/>
      <c r="C162" s="67"/>
      <c r="D162" s="60"/>
      <c r="E162" s="67"/>
      <c r="F162" s="67"/>
      <c r="G162" s="65"/>
      <c r="H162" s="178"/>
    </row>
    <row r="163" spans="2:8">
      <c r="B163" s="68"/>
      <c r="C163" s="67"/>
      <c r="D163" s="60"/>
      <c r="E163" s="67"/>
      <c r="F163" s="67"/>
      <c r="G163" s="65"/>
      <c r="H163" s="178"/>
    </row>
    <row r="164" spans="2:8">
      <c r="B164" s="68"/>
      <c r="C164" s="67"/>
      <c r="D164" s="60"/>
      <c r="E164" s="67"/>
      <c r="F164" s="67"/>
      <c r="G164" s="65"/>
      <c r="H164" s="178"/>
    </row>
    <row r="165" spans="2:8">
      <c r="B165" s="68"/>
      <c r="C165" s="67"/>
      <c r="D165" s="60"/>
      <c r="E165" s="67"/>
      <c r="F165" s="67"/>
      <c r="G165" s="65"/>
      <c r="H165" s="178"/>
    </row>
    <row r="166" spans="2:8">
      <c r="B166" s="68"/>
      <c r="C166" s="67"/>
      <c r="D166" s="60"/>
      <c r="E166" s="67"/>
      <c r="F166" s="67"/>
      <c r="G166" s="65"/>
      <c r="H166" s="178"/>
    </row>
    <row r="167" spans="2:8">
      <c r="B167" s="68"/>
      <c r="C167" s="67"/>
      <c r="D167" s="60"/>
      <c r="E167" s="67"/>
      <c r="F167" s="67"/>
      <c r="G167" s="65"/>
      <c r="H167" s="178"/>
    </row>
    <row r="168" spans="2:8">
      <c r="B168" s="68"/>
      <c r="C168" s="67"/>
      <c r="D168" s="60"/>
      <c r="E168" s="67"/>
      <c r="F168" s="67"/>
      <c r="G168" s="65"/>
      <c r="H168" s="178"/>
    </row>
    <row r="169" spans="2:8">
      <c r="B169" s="68"/>
      <c r="C169" s="67"/>
      <c r="D169" s="60"/>
      <c r="E169" s="67"/>
      <c r="F169" s="67"/>
      <c r="G169" s="65"/>
      <c r="H169" s="178"/>
    </row>
    <row r="170" spans="2:8">
      <c r="B170" s="68"/>
      <c r="C170" s="67"/>
      <c r="D170" s="60"/>
      <c r="E170" s="67"/>
      <c r="F170" s="67"/>
      <c r="G170" s="65"/>
      <c r="H170" s="178"/>
    </row>
    <row r="171" spans="2:8">
      <c r="B171" s="68"/>
      <c r="C171" s="67"/>
      <c r="D171" s="60"/>
      <c r="E171" s="67"/>
      <c r="F171" s="67"/>
      <c r="G171" s="65"/>
      <c r="H171" s="178"/>
    </row>
    <row r="172" spans="2:8">
      <c r="B172" s="68"/>
      <c r="C172" s="67"/>
      <c r="D172" s="60"/>
      <c r="E172" s="67"/>
      <c r="F172" s="67"/>
      <c r="G172" s="65"/>
      <c r="H172" s="178"/>
    </row>
    <row r="173" spans="2:8">
      <c r="B173" s="68"/>
      <c r="C173" s="67"/>
      <c r="D173" s="60"/>
      <c r="E173" s="67"/>
      <c r="F173" s="67"/>
      <c r="G173" s="65"/>
      <c r="H173" s="178"/>
    </row>
    <row r="174" spans="2:8">
      <c r="B174" s="68"/>
      <c r="C174" s="67"/>
      <c r="D174" s="60"/>
      <c r="E174" s="67"/>
      <c r="F174" s="67"/>
      <c r="G174" s="65"/>
      <c r="H174" s="178"/>
    </row>
    <row r="175" spans="2:8">
      <c r="B175" s="68"/>
      <c r="C175" s="67"/>
      <c r="D175" s="60"/>
      <c r="E175" s="67"/>
      <c r="F175" s="67"/>
      <c r="G175" s="65"/>
      <c r="H175" s="178"/>
    </row>
    <row r="176" spans="2:8">
      <c r="B176" s="68"/>
      <c r="C176" s="67"/>
      <c r="D176" s="60"/>
      <c r="E176" s="67"/>
      <c r="F176" s="67"/>
      <c r="G176" s="65"/>
      <c r="H176" s="178"/>
    </row>
    <row r="177" spans="1:13">
      <c r="B177" s="68"/>
      <c r="C177" s="67"/>
      <c r="D177" s="60"/>
      <c r="E177" s="67"/>
      <c r="F177" s="67"/>
      <c r="G177" s="65"/>
      <c r="H177" s="178"/>
    </row>
    <row r="178" spans="1:13">
      <c r="B178" s="68"/>
      <c r="C178" s="67"/>
      <c r="D178" s="60"/>
      <c r="E178" s="67"/>
      <c r="F178" s="67"/>
      <c r="G178" s="65"/>
      <c r="H178" s="178"/>
    </row>
    <row r="179" spans="1:13">
      <c r="B179" s="68"/>
      <c r="C179" s="67"/>
      <c r="D179" s="60"/>
      <c r="E179" s="67"/>
      <c r="F179" s="67"/>
      <c r="G179" s="65"/>
      <c r="H179" s="178"/>
    </row>
    <row r="180" spans="1:13">
      <c r="B180" s="68"/>
      <c r="C180" s="67"/>
      <c r="D180" s="60"/>
      <c r="E180" s="67"/>
      <c r="F180" s="67"/>
      <c r="G180" s="65"/>
      <c r="H180" s="178"/>
    </row>
    <row r="181" spans="1:13">
      <c r="B181" s="68"/>
      <c r="C181" s="67"/>
      <c r="D181" s="60"/>
      <c r="E181" s="67"/>
      <c r="F181" s="67"/>
      <c r="G181" s="65"/>
      <c r="H181" s="178"/>
    </row>
    <row r="182" spans="1:13">
      <c r="B182" s="68"/>
      <c r="C182" s="67"/>
      <c r="D182" s="60"/>
      <c r="E182" s="67"/>
      <c r="F182" s="67"/>
      <c r="G182" s="65"/>
      <c r="H182" s="178"/>
    </row>
    <row r="183" spans="1:13">
      <c r="B183" s="68"/>
      <c r="C183" s="67"/>
      <c r="D183" s="60"/>
      <c r="E183" s="68"/>
      <c r="F183" s="67"/>
      <c r="G183" s="65"/>
      <c r="H183" s="178"/>
    </row>
    <row r="184" spans="1:13" s="111" customFormat="1">
      <c r="A184" s="7"/>
      <c r="B184" s="110"/>
      <c r="C184" s="110"/>
      <c r="D184" s="110"/>
      <c r="E184" s="110"/>
      <c r="F184" s="110"/>
      <c r="G184" s="110"/>
      <c r="H184" s="110"/>
    </row>
    <row r="185" spans="1:13" s="111" customFormat="1">
      <c r="A185" s="7"/>
      <c r="B185" s="110"/>
      <c r="C185" s="110"/>
      <c r="D185" s="110"/>
      <c r="E185" s="110"/>
      <c r="F185" s="110"/>
      <c r="G185" s="110"/>
      <c r="H185" s="110"/>
    </row>
    <row r="186" spans="1:13" s="111" customFormat="1">
      <c r="A186" s="7"/>
      <c r="B186" s="110"/>
      <c r="C186" s="110"/>
      <c r="D186" s="110"/>
      <c r="E186" s="110"/>
      <c r="F186" s="110"/>
      <c r="G186" s="110"/>
      <c r="H186" s="110"/>
    </row>
    <row r="187" spans="1:13" s="111" customFormat="1">
      <c r="A187" s="7"/>
      <c r="B187" s="110"/>
      <c r="C187" s="110"/>
      <c r="D187" s="110"/>
      <c r="E187" s="110"/>
      <c r="F187" s="110"/>
      <c r="G187" s="110"/>
      <c r="H187" s="110"/>
    </row>
    <row r="188" spans="1:13" s="24" customFormat="1">
      <c r="A188" s="7"/>
      <c r="B188" s="31" t="s">
        <v>46</v>
      </c>
      <c r="C188" s="37"/>
      <c r="D188" s="37"/>
      <c r="E188" s="37"/>
      <c r="F188" s="37"/>
      <c r="G188" s="37"/>
      <c r="H188" s="110"/>
      <c r="I188" s="111"/>
      <c r="J188" s="111"/>
      <c r="K188" s="111"/>
      <c r="L188" s="111"/>
      <c r="M188" s="111"/>
    </row>
    <row r="189" spans="1:13" s="111" customFormat="1">
      <c r="A189" s="7"/>
      <c r="B189" s="7"/>
      <c r="C189" s="7"/>
      <c r="D189" s="7"/>
      <c r="E189" s="7"/>
      <c r="F189" s="7"/>
      <c r="G189" s="7"/>
      <c r="H189" s="7"/>
    </row>
    <row r="190" spans="1:13" s="111" customFormat="1"/>
    <row r="191" spans="1:13" s="111" customFormat="1"/>
    <row r="192" spans="1:13" s="111" customFormat="1"/>
    <row r="193" s="111" customFormat="1"/>
    <row r="194" s="111" customFormat="1"/>
    <row r="195" s="111" customFormat="1"/>
    <row r="196" s="111" customFormat="1"/>
    <row r="197" s="111" customFormat="1"/>
    <row r="198" s="111" customFormat="1"/>
    <row r="199" s="111" customFormat="1"/>
    <row r="200" s="111" customFormat="1"/>
    <row r="201" s="111" customFormat="1"/>
    <row r="202" s="111" customFormat="1"/>
    <row r="203" s="111" customFormat="1"/>
    <row r="204" s="111" customFormat="1"/>
    <row r="205" s="111" customFormat="1"/>
    <row r="206" s="111" customFormat="1"/>
    <row r="207" s="111" customFormat="1"/>
    <row r="208" s="111" customFormat="1"/>
    <row r="209" s="111" customFormat="1"/>
    <row r="210" s="111" customFormat="1"/>
    <row r="211" s="111" customFormat="1"/>
    <row r="212" s="111" customFormat="1"/>
    <row r="213" s="111" customFormat="1"/>
    <row r="214" s="111" customFormat="1"/>
    <row r="215" s="111" customFormat="1"/>
    <row r="216" s="111" customFormat="1"/>
    <row r="217" s="111" customFormat="1"/>
    <row r="218" s="111" customFormat="1"/>
    <row r="219" s="111" customFormat="1"/>
    <row r="220" s="111" customFormat="1"/>
    <row r="221" s="111" customFormat="1"/>
    <row r="222" s="111" customFormat="1"/>
    <row r="223" s="111" customFormat="1"/>
    <row r="224" s="111" customFormat="1"/>
    <row r="225" s="111" customFormat="1"/>
    <row r="226" s="111" customFormat="1"/>
    <row r="227" s="111" customFormat="1"/>
    <row r="228" s="111" customFormat="1"/>
    <row r="229" s="111" customFormat="1"/>
    <row r="230" s="111" customFormat="1"/>
    <row r="231" s="111" customFormat="1"/>
    <row r="232" s="111" customFormat="1"/>
    <row r="233" s="111" customFormat="1"/>
    <row r="234" s="111" customFormat="1"/>
    <row r="235" s="111" customFormat="1"/>
    <row r="236" s="111" customFormat="1"/>
    <row r="237" s="111" customFormat="1"/>
    <row r="238" s="111" customFormat="1"/>
    <row r="239" s="111" customFormat="1"/>
    <row r="240" s="111" customFormat="1"/>
    <row r="241" s="111" customFormat="1"/>
    <row r="242" s="111" customFormat="1"/>
    <row r="243" s="111" customFormat="1"/>
    <row r="244" s="111" customFormat="1"/>
    <row r="245" s="111" customFormat="1"/>
    <row r="246" s="111" customFormat="1"/>
    <row r="247" s="111" customFormat="1"/>
    <row r="248" s="111" customFormat="1"/>
    <row r="249" s="111" customFormat="1"/>
    <row r="250" s="111" customFormat="1"/>
    <row r="251" s="111" customFormat="1"/>
    <row r="252" s="111" customFormat="1"/>
    <row r="253" s="111" customFormat="1"/>
    <row r="254" s="111" customFormat="1"/>
    <row r="255" s="111" customFormat="1"/>
    <row r="256" s="111" customFormat="1"/>
    <row r="257" s="111" customFormat="1"/>
    <row r="258" s="111" customFormat="1"/>
    <row r="259" s="111" customFormat="1"/>
    <row r="260" s="111" customFormat="1"/>
    <row r="261" s="111" customFormat="1"/>
    <row r="262" s="111" customFormat="1"/>
    <row r="263" s="111" customFormat="1"/>
    <row r="264" s="111" customFormat="1"/>
    <row r="265" s="111" customFormat="1"/>
    <row r="266" s="111" customFormat="1"/>
    <row r="267" s="111" customFormat="1"/>
    <row r="268" s="111" customFormat="1"/>
    <row r="269" s="111" customFormat="1"/>
    <row r="270" s="111" customFormat="1"/>
    <row r="271" s="111" customFormat="1"/>
    <row r="272" s="111" customFormat="1"/>
    <row r="273" s="111" customFormat="1"/>
    <row r="274" s="111" customFormat="1"/>
    <row r="275" s="111" customFormat="1"/>
    <row r="276" s="111" customFormat="1"/>
    <row r="277" s="111" customFormat="1"/>
    <row r="278" s="111" customFormat="1"/>
    <row r="279" s="111" customFormat="1"/>
    <row r="280" s="111" customFormat="1"/>
    <row r="281" s="111" customFormat="1"/>
    <row r="282" s="111" customFormat="1"/>
    <row r="283" s="111" customFormat="1"/>
    <row r="284" s="111" customFormat="1"/>
    <row r="285" s="111" customFormat="1"/>
    <row r="286" s="111" customFormat="1"/>
    <row r="287" s="111" customFormat="1"/>
    <row r="288" s="111" customFormat="1"/>
    <row r="289" s="111" customFormat="1"/>
    <row r="290" s="111" customFormat="1"/>
    <row r="291" s="111" customFormat="1"/>
    <row r="292" s="111" customFormat="1"/>
    <row r="293" s="111" customFormat="1"/>
    <row r="294" s="111" customFormat="1"/>
    <row r="295" s="111" customFormat="1"/>
    <row r="296" s="111" customFormat="1"/>
    <row r="297" s="111" customFormat="1"/>
    <row r="298" s="111" customFormat="1"/>
    <row r="299" s="111" customFormat="1"/>
    <row r="300" s="111" customFormat="1"/>
    <row r="301" s="111" customFormat="1"/>
    <row r="302" s="111" customFormat="1"/>
    <row r="303" s="111" customFormat="1"/>
    <row r="304" s="111" customFormat="1"/>
    <row r="305" s="111" customFormat="1"/>
    <row r="306" s="111" customFormat="1"/>
    <row r="307" s="111" customFormat="1"/>
    <row r="308" s="111" customFormat="1"/>
    <row r="309" s="111" customFormat="1"/>
    <row r="310" s="111" customFormat="1"/>
    <row r="311" s="111" customFormat="1"/>
    <row r="312" s="111" customFormat="1"/>
  </sheetData>
  <sheetProtection algorithmName="SHA-512" hashValue="S6oBKCj2NSYcqT1qsiRs8dONvU/bQAqJiBezDwX/0A70qkorRBKWwTlVKt82vYiSvBSuk3CYc414qiKYD1SQAA==" saltValue="MoP4hTGOBURFNMrOyjm0sg==" spinCount="100000" sheet="1" objects="1" scenarios="1"/>
  <phoneticPr fontId="17" type="noConversion"/>
  <conditionalFormatting sqref="D23">
    <cfRule type="cellIs" dxfId="13" priority="3" operator="lessThan">
      <formula>TODAY()</formula>
    </cfRule>
  </conditionalFormatting>
  <conditionalFormatting sqref="E23:G23">
    <cfRule type="cellIs" dxfId="12" priority="4" operator="equal">
      <formula>"Expired"</formula>
    </cfRule>
  </conditionalFormatting>
  <dataValidations count="4">
    <dataValidation type="list" allowBlank="1" showInputMessage="1" showErrorMessage="1" sqref="H25:H183 I25:I32" xr:uid="{850CA674-8047-4225-AE30-FC53BB7A6698}">
      <formula1>"Active,Operating under s124 RMA,Expired"</formula1>
    </dataValidation>
    <dataValidation type="list" allowBlank="1" showInputMessage="1" showErrorMessage="1" sqref="C23:C183" xr:uid="{A406BA14-8381-4E79-810A-A619CEF8B7D7}">
      <formula1>"Discharge to air,Discharge to land,Discharge to water,Land-use consent,Wastewater overflows,Coastal permit"</formula1>
    </dataValidation>
    <dataValidation type="list" allowBlank="1" showInputMessage="1" showErrorMessage="1" sqref="F23:F183" xr:uid="{A52073C9-7AFE-4AB5-967C-8CF369FA9518}">
      <formula1>"Highly reliable,Reliable,Less Reliable,Uncertain,Very uncertain"</formula1>
    </dataValidation>
    <dataValidation type="list" allowBlank="1" showInputMessage="1" showErrorMessage="1" sqref="E23:E183" xr:uid="{9A650393-E5C9-4F88-987C-7C9466F1F213}">
      <formula1>"Active,Expired,Operating under s124 RMA,No discharge consent is held"</formula1>
    </dataValidation>
  </dataValidations>
  <pageMargins left="0.31496062992125984" right="0.31496062992125984" top="0.35433070866141736" bottom="0.35433070866141736" header="0.31496062992125984" footer="0.31496062992125984"/>
  <pageSetup paperSize="8" scale="72" orientation="landscape" r:id="rId1"/>
  <drawing r:id="rId2"/>
  <legacyDrawing r:id="rId3"/>
  <extLst>
    <ext xmlns:x14="http://schemas.microsoft.com/office/spreadsheetml/2009/9/main" uri="{CCE6A557-97BC-4b89-ADB6-D9C93CAAB3DF}">
      <x14:dataValidations xmlns:xm="http://schemas.microsoft.com/office/excel/2006/main" count="1">
        <x14:dataValidation type="whole" allowBlank="1" showInputMessage="1" showErrorMessage="1" xr:uid="{06E37D32-E4B8-433B-8A9C-657C0693A81F}">
          <x14:formula1>
            <xm:f>Organisations!I$159</xm:f>
          </x14:formula1>
          <x14:formula2>
            <xm:f>Organisations!J$159</xm:f>
          </x14:formula2>
          <xm:sqref>D24:D183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c091d2-81ef-49a8-8236-71a748f459a1">
      <Terms xmlns="http://schemas.microsoft.com/office/infopath/2007/PartnerControls"/>
    </lcf76f155ced4ddcb4097134ff3c332f>
    <TaxCatchAll xmlns="9753714b-c966-4c0c-9047-29a1b69378be">
      <Value>1</Value>
    </TaxCatchAll>
    <i0f84bba906045b4af568ee102a52dcb xmlns="9753714b-c966-4c0c-9047-29a1b69378be">
      <Terms xmlns="http://schemas.microsoft.com/office/infopath/2007/PartnerControls">
        <TermInfo xmlns="http://schemas.microsoft.com/office/infopath/2007/PartnerControls">
          <TermName xmlns="http://schemas.microsoft.com/office/infopath/2007/PartnerControls">BCS</TermName>
          <TermId xmlns="http://schemas.microsoft.com/office/infopath/2007/PartnerControls">fe27fdf8-0f5f-4818-8814-5d57df057769</TermId>
        </TermInfo>
      </Terms>
    </i0f84bba906045b4af568ee102a52dcb>
    <_dlc_DocId xmlns="9753714b-c966-4c0c-9047-29a1b69378be">ARAWAI-1303799899-2317</_dlc_DocId>
    <_dlc_DocIdUrl xmlns="9753714b-c966-4c0c-9047-29a1b69378be">
      <Url>https://taumataarowai.sharepoint.com/sites/DMS_PMO/_layouts/15/DocIdRedir.aspx?ID=ARAWAI-1303799899-2317</Url>
      <Description>ARAWAI-1303799899-2317</Description>
    </_dlc_DocIdUrl>
    <SharedWithUsers xmlns="9753714b-c966-4c0c-9047-29a1b69378be">
      <UserInfo>
        <DisplayName>Isobel Oldfield</DisplayName>
        <AccountId>203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02B56A2A112164196B7F3D134305583" ma:contentTypeVersion="18" ma:contentTypeDescription="Create a new document." ma:contentTypeScope="" ma:versionID="80ec9dab0ac4e60b47bde5b9e6bf975f">
  <xsd:schema xmlns:xsd="http://www.w3.org/2001/XMLSchema" xmlns:xs="http://www.w3.org/2001/XMLSchema" xmlns:p="http://schemas.microsoft.com/office/2006/metadata/properties" xmlns:ns2="9753714b-c966-4c0c-9047-29a1b69378be" xmlns:ns3="1ac091d2-81ef-49a8-8236-71a748f459a1" targetNamespace="http://schemas.microsoft.com/office/2006/metadata/properties" ma:root="true" ma:fieldsID="9274ece486477786973ee901a36f7efc" ns2:_="" ns3:_="">
    <xsd:import namespace="9753714b-c966-4c0c-9047-29a1b69378be"/>
    <xsd:import namespace="1ac091d2-81ef-49a8-8236-71a748f459a1"/>
    <xsd:element name="properties">
      <xsd:complexType>
        <xsd:sequence>
          <xsd:element name="documentManagement">
            <xsd:complexType>
              <xsd:all>
                <xsd:element ref="ns2:_dlc_DocId" minOccurs="0"/>
                <xsd:element ref="ns2:_dlc_DocIdUrl" minOccurs="0"/>
                <xsd:element ref="ns2:_dlc_DocIdPersistId" minOccurs="0"/>
                <xsd:element ref="ns2:i0f84bba906045b4af568ee102a52dcb" minOccurs="0"/>
                <xsd:element ref="ns2:TaxCatchAll"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SearchPropertie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3714b-c966-4c0c-9047-29a1b69378b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0f84bba906045b4af568ee102a52dcb" ma:index="12" nillable="true" ma:taxonomy="true" ma:internalName="i0f84bba906045b4af568ee102a52dcb" ma:taxonomyFieldName="RevIMBCS" ma:displayName="Record Classification" ma:indexed="true" ma:default="1;#BCS|fe27fdf8-0f5f-4818-8814-5d57df057769" ma:fieldId="{20f84bba-9060-45b4-af56-8ee102a52dcb}" ma:sspId="bd04e065-e87d-43b4-b1aa-988c790d3800" ma:termSetId="8cd2d7f0-9d76-455f-ae25-96860f5827ca"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fcd75dcb-48e9-4fbc-be39-0b20049f066c}" ma:internalName="TaxCatchAll" ma:showField="CatchAllData" ma:web="9753714b-c966-4c0c-9047-29a1b69378be">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091d2-81ef-49a8-8236-71a748f459a1"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04e065-e87d-43b4-b1aa-988c790d3800"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F41862-804F-4631-BD9B-DBA918905E2D}"/>
</file>

<file path=customXml/itemProps2.xml><?xml version="1.0" encoding="utf-8"?>
<ds:datastoreItem xmlns:ds="http://schemas.openxmlformats.org/officeDocument/2006/customXml" ds:itemID="{C639135A-510F-497B-9347-78A24D07B242}"/>
</file>

<file path=customXml/itemProps3.xml><?xml version="1.0" encoding="utf-8"?>
<ds:datastoreItem xmlns:ds="http://schemas.openxmlformats.org/officeDocument/2006/customXml" ds:itemID="{84D7BDB2-2B9D-457A-84B3-5CC971D5719C}"/>
</file>

<file path=customXml/itemProps4.xml><?xml version="1.0" encoding="utf-8"?>
<ds:datastoreItem xmlns:ds="http://schemas.openxmlformats.org/officeDocument/2006/customXml" ds:itemID="{56A4BF9B-CDBB-4D47-B36E-A31B9916A02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Phillip Simmonds</dc:creator>
  <cp:keywords/>
  <dc:description/>
  <cp:lastModifiedBy/>
  <cp:revision/>
  <dcterms:created xsi:type="dcterms:W3CDTF">2024-03-18T20:46:07Z</dcterms:created>
  <dcterms:modified xsi:type="dcterms:W3CDTF">2024-09-01T20:50:46Z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4c5bb1-72b7-4e17-a9b6-e671780ca3ee_Enabled">
    <vt:lpwstr>true</vt:lpwstr>
  </property>
  <property fmtid="{D5CDD505-2E9C-101B-9397-08002B2CF9AE}" pid="3" name="MSIP_Label_c34c5bb1-72b7-4e17-a9b6-e671780ca3ee_SetDate">
    <vt:lpwstr>2024-03-19T20:38:18Z</vt:lpwstr>
  </property>
  <property fmtid="{D5CDD505-2E9C-101B-9397-08002B2CF9AE}" pid="4" name="MSIP_Label_c34c5bb1-72b7-4e17-a9b6-e671780ca3ee_Method">
    <vt:lpwstr>Privileged</vt:lpwstr>
  </property>
  <property fmtid="{D5CDD505-2E9C-101B-9397-08002B2CF9AE}" pid="5" name="MSIP_Label_c34c5bb1-72b7-4e17-a9b6-e671780ca3ee_Name">
    <vt:lpwstr>Unclassified</vt:lpwstr>
  </property>
  <property fmtid="{D5CDD505-2E9C-101B-9397-08002B2CF9AE}" pid="6" name="MSIP_Label_c34c5bb1-72b7-4e17-a9b6-e671780ca3ee_SiteId">
    <vt:lpwstr>75c87bf0-6130-4555-b9fa-e4cf3539f058</vt:lpwstr>
  </property>
  <property fmtid="{D5CDD505-2E9C-101B-9397-08002B2CF9AE}" pid="7" name="MSIP_Label_c34c5bb1-72b7-4e17-a9b6-e671780ca3ee_ActionId">
    <vt:lpwstr>52236530-cf08-4ea8-8af0-156b31661b8c</vt:lpwstr>
  </property>
  <property fmtid="{D5CDD505-2E9C-101B-9397-08002B2CF9AE}" pid="8" name="MSIP_Label_c34c5bb1-72b7-4e17-a9b6-e671780ca3ee_ContentBits">
    <vt:lpwstr>0</vt:lpwstr>
  </property>
  <property fmtid="{D5CDD505-2E9C-101B-9397-08002B2CF9AE}" pid="9" name="ContentTypeId">
    <vt:lpwstr>0x010100A02B56A2A112164196B7F3D134305583</vt:lpwstr>
  </property>
  <property fmtid="{D5CDD505-2E9C-101B-9397-08002B2CF9AE}" pid="10" name="MediaServiceImageTags">
    <vt:lpwstr/>
  </property>
  <property fmtid="{D5CDD505-2E9C-101B-9397-08002B2CF9AE}" pid="11" name="RevIMBCS">
    <vt:lpwstr>1;#BCS|fe27fdf8-0f5f-4818-8814-5d57df057769</vt:lpwstr>
  </property>
  <property fmtid="{D5CDD505-2E9C-101B-9397-08002B2CF9AE}" pid="12" name="_dlc_DocIdItemGuid">
    <vt:lpwstr>7b7215cd-4e4c-4a46-b5ec-c71f86a00d34</vt:lpwstr>
  </property>
</Properties>
</file>